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Users\shilov\Desktop\на сайт раскрытие информации\1. Информация об утвержденных тарифах\2022\"/>
    </mc:Choice>
  </mc:AlternateContent>
  <bookViews>
    <workbookView xWindow="930" yWindow="300" windowWidth="13665" windowHeight="7950" tabRatio="887" firstSheet="6" activeTab="22"/>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r:id="rId22"/>
    <sheet name="Форма 4.2.2 | Т-передача ТЭ" sheetId="629"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4.8" sheetId="610" state="veryHidden" r:id="rId34"/>
    <sheet name="Форма 1.0.2" sheetId="550" state="veryHidden" r:id="rId35"/>
    <sheet name="Форма 1.0.1 | Форма 4.8" sheetId="646"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ТЭ'!$M$18:$CH$28</definedName>
    <definedName name="checkCell_List06_6_double_date">'Форма 4.2.2 | Т-передача ТЭ'!$CI$18:$CI$28</definedName>
    <definedName name="checkCell_List06_6_unique_t">'Форма 4.2.2 | Т-передача ТЭ'!$M$18:$M$28</definedName>
    <definedName name="checkCell_List06_6_unique_t1">'Форма 4.2.2 | Т-передача ТЭ'!$CJ$18:$CJ$29</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et_union_hor!$O$125:$CG$130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et_union_hor!$CG$125:$CG$138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ТЭ'!$O$18:$O$28</definedName>
    <definedName name="List06_6_MC2">'Форма 4.2.2 | Т-передача ТЭ'!$CG$18:$CG$28</definedName>
    <definedName name="List06_6_note">'Форма 4.2.2 | Т-передача ТЭ'!$CH$18:$CH$28</definedName>
    <definedName name="List06_6_Period">'Форма 4.2.2 | Т-передача ТЭ'!$O$18:$U$28</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ТЭ'!$K$18:$K$28</definedName>
    <definedName name="pDel_List06_6_2">'Форма 4.2.2 | Т-передача ТЭ'!$J$18:$J$28</definedName>
    <definedName name="pDel_List06_6_3">'Форма 4.2.2 | Т-передача ТЭ'!$I$18:$I$28</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ТЭ'!$CG$14:$CG$28</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REESTR_ORG!$A$2:$J$212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O7" i="629" l="1"/>
  <c r="O8" i="629"/>
  <c r="O9" i="629"/>
  <c r="O10" i="629"/>
  <c r="O17" i="629"/>
  <c r="P17" i="629" s="1"/>
  <c r="Q17" i="629" s="1"/>
  <c r="R17" i="629" s="1"/>
  <c r="S17" i="629" s="1"/>
  <c r="U17" i="629" s="1"/>
  <c r="V17" i="629" s="1"/>
  <c r="W17" i="629" s="1"/>
  <c r="X17" i="629" s="1"/>
  <c r="Y17" i="629" s="1"/>
  <c r="Z17" i="629" s="1"/>
  <c r="AB17" i="629" s="1"/>
  <c r="AC17" i="629" s="1"/>
  <c r="AD17" i="629" s="1"/>
  <c r="AE17" i="629" s="1"/>
  <c r="AF17" i="629" s="1"/>
  <c r="AG17" i="629" s="1"/>
  <c r="AI17" i="629" s="1"/>
  <c r="AJ17" i="629" s="1"/>
  <c r="AK17" i="629" s="1"/>
  <c r="AL17" i="629" s="1"/>
  <c r="AM17" i="629" s="1"/>
  <c r="AN17" i="629" s="1"/>
  <c r="AP17" i="629" s="1"/>
  <c r="AQ17" i="629" s="1"/>
  <c r="AR17" i="629" s="1"/>
  <c r="AS17" i="629" s="1"/>
  <c r="AT17" i="629" s="1"/>
  <c r="AU17" i="629" s="1"/>
  <c r="AW17" i="629" s="1"/>
  <c r="AX17" i="629" s="1"/>
  <c r="AY17" i="629" s="1"/>
  <c r="AZ17" i="629" s="1"/>
  <c r="BA17" i="629" s="1"/>
  <c r="BB17" i="629" s="1"/>
  <c r="BD17" i="629" s="1"/>
  <c r="BE17" i="629" s="1"/>
  <c r="BF17" i="629" s="1"/>
  <c r="BG17" i="629" s="1"/>
  <c r="BH17" i="629" s="1"/>
  <c r="BI17" i="629" s="1"/>
  <c r="BK17" i="629" s="1"/>
  <c r="BL17" i="629" s="1"/>
  <c r="BM17" i="629" s="1"/>
  <c r="BN17" i="629" s="1"/>
  <c r="BO17" i="629" s="1"/>
  <c r="BP17" i="629" s="1"/>
  <c r="BR17" i="629" s="1"/>
  <c r="BS17" i="629" s="1"/>
  <c r="BT17" i="629" s="1"/>
  <c r="BU17" i="629" s="1"/>
  <c r="BV17" i="629" s="1"/>
  <c r="BW17" i="629" s="1"/>
  <c r="BY17" i="629" s="1"/>
  <c r="BZ17" i="629" s="1"/>
  <c r="CA17" i="629" s="1"/>
  <c r="CB17" i="629" s="1"/>
  <c r="CC17" i="629" s="1"/>
  <c r="CD17" i="629" s="1"/>
  <c r="CF17" i="629" s="1"/>
  <c r="CG17" i="629" s="1"/>
  <c r="CH17" i="629" s="1"/>
  <c r="CK24" i="629"/>
  <c r="Q25" i="629"/>
  <c r="X25" i="629"/>
  <c r="AE25" i="629"/>
  <c r="AL25" i="629"/>
  <c r="AS25" i="629"/>
  <c r="AZ25" i="629"/>
  <c r="BG25" i="629"/>
  <c r="BN25" i="629"/>
  <c r="BU25" i="629"/>
  <c r="CB25" i="629"/>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CB132" i="471"/>
  <c r="L21" i="629"/>
  <c r="L24" i="629"/>
  <c r="L18" i="629"/>
  <c r="L23" i="629"/>
  <c r="CJ23" i="629"/>
  <c r="L19" i="629"/>
  <c r="L20" i="629"/>
  <c r="CI24" i="629"/>
  <c r="BU132" i="471" l="1"/>
  <c r="BN132" i="471" l="1"/>
  <c r="BG132" i="471" l="1"/>
  <c r="AZ132" i="471" l="1"/>
  <c r="AS132" i="471" l="1"/>
  <c r="AL132" i="471" l="1"/>
  <c r="AE132" i="471" l="1"/>
  <c r="X132" i="471" l="1"/>
  <c r="H12" i="646" l="1"/>
  <c r="H11" i="646"/>
  <c r="H9" i="646"/>
  <c r="H8" i="646"/>
  <c r="H7" i="646"/>
  <c r="H12" i="622"/>
  <c r="H9" i="622"/>
  <c r="H8" i="622"/>
  <c r="H12" i="638"/>
  <c r="H9" i="638"/>
  <c r="H8" i="638"/>
  <c r="F13" i="646"/>
  <c r="F9" i="646"/>
  <c r="F11" i="646"/>
  <c r="F10" i="646"/>
  <c r="F12" i="646"/>
  <c r="F8" i="646"/>
  <c r="R14" i="601" l="1"/>
  <c r="R13" i="601"/>
  <c r="R12" i="601"/>
  <c r="P12" i="601"/>
  <c r="M12" i="601"/>
  <c r="M14" i="601"/>
  <c r="M13" i="601"/>
  <c r="H13" i="646" l="1"/>
  <c r="H13" i="622"/>
  <c r="H13" i="638"/>
  <c r="B3" i="525"/>
  <c r="B2" i="525"/>
  <c r="E3" i="437"/>
  <c r="O7" i="627" l="1"/>
  <c r="O8" i="627"/>
  <c r="O9" i="627"/>
  <c r="O10" i="627"/>
  <c r="O17" i="627"/>
  <c r="P17" i="627" s="1"/>
  <c r="Q17" i="627" s="1"/>
  <c r="R17" i="627" s="1"/>
  <c r="S17" i="627" s="1"/>
  <c r="U17" i="627" s="1"/>
  <c r="V17" i="627" s="1"/>
  <c r="W17" i="627" s="1"/>
  <c r="Z24" i="627"/>
  <c r="Q25" i="627"/>
  <c r="X24" i="627"/>
  <c r="L20" i="627"/>
  <c r="L21" i="627"/>
  <c r="L24" i="627"/>
  <c r="L19" i="627"/>
  <c r="L18" i="627"/>
  <c r="Y23" i="627"/>
  <c r="L23" i="627"/>
  <c r="O7" i="632" l="1"/>
  <c r="O8" i="632"/>
  <c r="O9" i="632"/>
  <c r="O10" i="632"/>
  <c r="O18" i="632"/>
  <c r="P18" i="632" s="1"/>
  <c r="Q18" i="632" s="1"/>
  <c r="R18" i="632" s="1"/>
  <c r="S18" i="632" s="1"/>
  <c r="T18" i="632" s="1"/>
  <c r="V18" i="632" s="1"/>
  <c r="X18" i="632" s="1"/>
  <c r="R24" i="632"/>
  <c r="L20" i="632"/>
  <c r="L23" i="632"/>
  <c r="L19" i="632"/>
  <c r="L21" i="632"/>
  <c r="Y23" i="632"/>
  <c r="L22"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1" i="642"/>
  <c r="L244" i="471"/>
  <c r="L240" i="471"/>
  <c r="L24" i="642"/>
  <c r="F13" i="643"/>
  <c r="F9" i="643"/>
  <c r="L23" i="642"/>
  <c r="F8" i="643"/>
  <c r="L242" i="471"/>
  <c r="L18" i="642"/>
  <c r="F11" i="643"/>
  <c r="F12" i="643"/>
  <c r="L20" i="642"/>
  <c r="L238" i="471"/>
  <c r="L22" i="642"/>
  <c r="X244" i="471"/>
  <c r="X24" i="642"/>
  <c r="F10" i="643"/>
  <c r="L239" i="471"/>
  <c r="L19" i="642"/>
  <c r="L243" i="471"/>
  <c r="L241"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5" i="471"/>
  <c r="F9" i="641"/>
  <c r="F10" i="641"/>
  <c r="L222" i="471"/>
  <c r="L224" i="471"/>
  <c r="L21" i="640"/>
  <c r="F8" i="641"/>
  <c r="L23" i="640"/>
  <c r="L22" i="640"/>
  <c r="L26" i="640"/>
  <c r="X226" i="471"/>
  <c r="L24" i="640"/>
  <c r="F12" i="641"/>
  <c r="L223" i="471"/>
  <c r="L220" i="471"/>
  <c r="L20" i="640"/>
  <c r="F11" i="641"/>
  <c r="L226" i="471"/>
  <c r="X26" i="640"/>
  <c r="F13" i="641"/>
  <c r="L25" i="640"/>
  <c r="L221" i="471"/>
  <c r="V19" i="640" l="1"/>
  <c r="W19" i="640" s="1"/>
  <c r="AA198" i="471" l="1"/>
  <c r="AI197" i="471"/>
  <c r="R184" i="471"/>
  <c r="V120" i="471"/>
  <c r="AF111" i="471"/>
  <c r="V110" i="471"/>
  <c r="AE109" i="471"/>
  <c r="V109" i="471"/>
  <c r="Q150" i="471"/>
  <c r="Z149" i="471"/>
  <c r="Q132" i="471"/>
  <c r="CK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L36" i="471"/>
  <c r="L73" i="471"/>
  <c r="F11" i="635"/>
  <c r="L50" i="471"/>
  <c r="AD108" i="471"/>
  <c r="L103" i="471"/>
  <c r="F10" i="639"/>
  <c r="F11" i="639"/>
  <c r="F8" i="638"/>
  <c r="L181" i="471"/>
  <c r="L67" i="471"/>
  <c r="F9" i="639"/>
  <c r="L53" i="471"/>
  <c r="AC109" i="471"/>
  <c r="L55" i="471"/>
  <c r="F8" i="639"/>
  <c r="L166" i="471"/>
  <c r="L162" i="471"/>
  <c r="L167" i="471"/>
  <c r="X37" i="471"/>
  <c r="F11" i="636"/>
  <c r="Y148" i="471"/>
  <c r="L71" i="471"/>
  <c r="L131" i="471"/>
  <c r="X167" i="471"/>
  <c r="L149" i="471"/>
  <c r="L179" i="471"/>
  <c r="F13" i="639"/>
  <c r="F13" i="636"/>
  <c r="X55" i="471"/>
  <c r="L105" i="471"/>
  <c r="L72" i="471"/>
  <c r="F9" i="638"/>
  <c r="AC110" i="471"/>
  <c r="F10" i="636"/>
  <c r="L194" i="471"/>
  <c r="F12" i="637"/>
  <c r="X149" i="471"/>
  <c r="Y166" i="471"/>
  <c r="X73" i="471"/>
  <c r="F10" i="638"/>
  <c r="F11" i="637"/>
  <c r="L127" i="471"/>
  <c r="L90" i="471"/>
  <c r="L87" i="471"/>
  <c r="F12" i="634"/>
  <c r="L195" i="471"/>
  <c r="L110" i="471"/>
  <c r="F10" i="634"/>
  <c r="F12" i="639"/>
  <c r="F13" i="637"/>
  <c r="L34" i="471"/>
  <c r="F8" i="634"/>
  <c r="L125" i="471"/>
  <c r="F9" i="637"/>
  <c r="L193" i="471"/>
  <c r="F8" i="635"/>
  <c r="L182" i="471"/>
  <c r="F12" i="636"/>
  <c r="L85" i="471"/>
  <c r="F9" i="634"/>
  <c r="L69" i="471"/>
  <c r="L183" i="471"/>
  <c r="L35" i="471"/>
  <c r="L161" i="471"/>
  <c r="F9" i="635"/>
  <c r="F8" i="637"/>
  <c r="L37" i="471"/>
  <c r="F9" i="636"/>
  <c r="L88" i="471"/>
  <c r="L144" i="471"/>
  <c r="Y90" i="471"/>
  <c r="L54" i="471"/>
  <c r="L197" i="471"/>
  <c r="F12" i="635"/>
  <c r="F8" i="636"/>
  <c r="L165" i="471"/>
  <c r="AC120" i="471"/>
  <c r="L146" i="471"/>
  <c r="F10" i="637"/>
  <c r="L106" i="471"/>
  <c r="L130" i="471"/>
  <c r="L109" i="471"/>
  <c r="L143" i="471"/>
  <c r="L180" i="471"/>
  <c r="L31" i="471"/>
  <c r="L126" i="471"/>
  <c r="L52" i="471"/>
  <c r="Y183" i="471"/>
  <c r="L104" i="471"/>
  <c r="X91" i="471"/>
  <c r="L148" i="471"/>
  <c r="L33" i="471"/>
  <c r="L51" i="471"/>
  <c r="CJ130" i="471"/>
  <c r="L196" i="471"/>
  <c r="F13" i="635"/>
  <c r="L70" i="471"/>
  <c r="CI131" i="471"/>
  <c r="L163" i="471"/>
  <c r="L86" i="471"/>
  <c r="L164" i="471"/>
  <c r="F11" i="638"/>
  <c r="L32" i="471"/>
  <c r="L145" i="471"/>
  <c r="F10" i="635"/>
  <c r="L108" i="471"/>
  <c r="F12" i="638"/>
  <c r="L49" i="471"/>
  <c r="L120" i="471"/>
  <c r="F13" i="638"/>
  <c r="L91" i="471"/>
  <c r="L68" i="471"/>
  <c r="F13" i="634"/>
  <c r="F11" i="634"/>
  <c r="L128" i="471"/>
  <c r="AH197"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2" i="624"/>
  <c r="L18" i="625"/>
  <c r="L26" i="626"/>
  <c r="L23" i="624"/>
  <c r="L22" i="626"/>
  <c r="L20" i="624"/>
  <c r="L22" i="625"/>
  <c r="X24" i="624"/>
  <c r="L24" i="625"/>
  <c r="X24" i="625"/>
  <c r="L24" i="626"/>
  <c r="L21" i="626"/>
  <c r="L19" i="624"/>
  <c r="X26" i="626"/>
  <c r="L20" i="626"/>
  <c r="L20" i="625"/>
  <c r="L19" i="625"/>
  <c r="L23" i="625"/>
  <c r="L23" i="626"/>
  <c r="L24" i="624"/>
  <c r="L18" i="624"/>
  <c r="L21" i="625"/>
  <c r="L25"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9" i="631"/>
  <c r="L18" i="630"/>
  <c r="L24" i="630"/>
  <c r="X24" i="630"/>
  <c r="L23" i="631"/>
  <c r="L24" i="631"/>
  <c r="L21" i="630"/>
  <c r="X24" i="631"/>
  <c r="L20" i="630"/>
  <c r="L18" i="631"/>
  <c r="L22" i="631"/>
  <c r="L22" i="633"/>
  <c r="L20" i="631"/>
  <c r="Y23" i="631"/>
  <c r="Y23" i="630"/>
  <c r="L19" i="633"/>
  <c r="L19" i="630"/>
  <c r="L23" i="633"/>
  <c r="L20" i="633"/>
  <c r="L23" i="630"/>
  <c r="AH23" i="633"/>
  <c r="L21" i="631"/>
  <c r="L21" i="633"/>
  <c r="AG18" i="633" l="1"/>
  <c r="U17" i="631"/>
  <c r="AF26" i="628"/>
  <c r="V25" i="628"/>
  <c r="AE24" i="628"/>
  <c r="V24" i="628"/>
  <c r="O17" i="628"/>
  <c r="P17" i="628" s="1"/>
  <c r="Q17" i="628" s="1"/>
  <c r="R17" i="628" s="1"/>
  <c r="S17" i="628" s="1"/>
  <c r="T17" i="628" s="1"/>
  <c r="U17" i="628" s="1"/>
  <c r="V17" i="628" s="1"/>
  <c r="W17" i="628" s="1"/>
  <c r="AC25" i="628"/>
  <c r="L21" i="628"/>
  <c r="L19" i="628"/>
  <c r="L25" i="628"/>
  <c r="L18" i="628"/>
  <c r="L24" i="628"/>
  <c r="E2" i="437"/>
  <c r="L23" i="628"/>
  <c r="L20" i="628"/>
  <c r="AD23" i="628"/>
  <c r="AC24" i="628"/>
  <c r="V17" i="631" l="1"/>
  <c r="W17" i="631" s="1"/>
  <c r="X17" i="628"/>
  <c r="Z17" i="628" s="1"/>
  <c r="AB17" i="628" l="1"/>
  <c r="M292" i="471"/>
  <c r="R307" i="471"/>
  <c r="H11" i="622"/>
  <c r="H7" i="622"/>
  <c r="P297" i="471"/>
  <c r="R302" i="471"/>
  <c r="R297" i="471"/>
  <c r="H11" i="618"/>
  <c r="H7" i="618"/>
  <c r="H11" i="617"/>
  <c r="H7" i="617"/>
  <c r="H11" i="616"/>
  <c r="H7" i="616"/>
  <c r="H11" i="614"/>
  <c r="H7" i="614"/>
  <c r="H340" i="471"/>
  <c r="E29" i="205"/>
  <c r="F29" i="205"/>
  <c r="E327" i="471"/>
  <c r="E332" i="471"/>
  <c r="F339" i="471"/>
  <c r="F8" i="622"/>
  <c r="F12" i="617"/>
  <c r="F342" i="471"/>
  <c r="F10" i="614"/>
  <c r="F9" i="622"/>
  <c r="F338" i="471"/>
  <c r="F340" i="471"/>
  <c r="F12" i="614"/>
  <c r="F9" i="614"/>
  <c r="F11" i="618"/>
  <c r="F10" i="616"/>
  <c r="F13" i="617"/>
  <c r="F341" i="471"/>
  <c r="F12" i="618"/>
  <c r="F9" i="616"/>
  <c r="F13" i="616"/>
  <c r="F337" i="471"/>
  <c r="F8" i="614"/>
  <c r="F8" i="618"/>
  <c r="M302" i="471"/>
  <c r="F11" i="622"/>
  <c r="F11" i="616"/>
  <c r="F12" i="622"/>
  <c r="F8" i="617"/>
  <c r="F8" i="616"/>
  <c r="F10" i="622"/>
  <c r="F9" i="618"/>
  <c r="F9" i="617"/>
  <c r="F10" i="618"/>
  <c r="F11" i="617"/>
  <c r="F13" i="622"/>
  <c r="M297" i="471"/>
  <c r="F13" i="614"/>
  <c r="F10" i="617"/>
  <c r="F12" i="616"/>
  <c r="F11" i="614"/>
  <c r="F13" i="618"/>
  <c r="M307" i="471"/>
</calcChain>
</file>

<file path=xl/sharedStrings.xml><?xml version="1.0" encoding="utf-8"?>
<sst xmlns="http://schemas.openxmlformats.org/spreadsheetml/2006/main" count="6748" uniqueCount="3426">
  <si>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</si>
  <si>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</si>
  <si>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</si>
  <si>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</si>
  <si>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</si>
  <si>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</si>
  <si>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</si>
  <si>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</si>
  <si>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</si>
  <si>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</si>
  <si>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</si>
  <si>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</si>
  <si>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</si>
  <si>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</si>
  <si>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</si>
  <si>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</si>
  <si>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</si>
  <si>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</si>
  <si>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</si>
  <si>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</si>
  <si>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</si>
  <si>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</si>
  <si>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</si>
  <si>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</si>
  <si>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</si>
  <si>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</si>
  <si>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</si>
  <si>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</si>
  <si>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</si>
  <si>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</si>
  <si>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</si>
  <si>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</si>
  <si>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</si>
  <si>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</si>
  <si>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</si>
  <si>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</si>
  <si>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</si>
  <si>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</si>
  <si>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</si>
  <si>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</si>
  <si>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</si>
  <si>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</si>
  <si>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</si>
  <si>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</si>
  <si>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</si>
  <si>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</si>
  <si>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</si>
  <si>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</si>
  <si>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</si>
  <si>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</si>
  <si>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</si>
  <si>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</si>
  <si>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</si>
  <si>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</si>
  <si>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</si>
  <si>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</si>
  <si>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</si>
  <si>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</si>
  <si>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</si>
  <si>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</si>
  <si>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</si>
  <si>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</si>
  <si>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</si>
  <si>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</si>
  <si>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</si>
  <si>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</si>
  <si>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</si>
  <si>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</si>
  <si>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</si>
  <si>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</si>
  <si>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</si>
  <si>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</si>
  <si>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</si>
  <si>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</si>
  <si>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</si>
  <si>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</si>
  <si>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</si>
  <si>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</si>
  <si>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</si>
  <si>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</si>
  <si>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</si>
  <si>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</si>
  <si>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</si>
  <si>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</si>
  <si>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</si>
  <si>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</si>
  <si>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</si>
  <si>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</si>
  <si>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</si>
  <si>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</si>
  <si>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</si>
  <si>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</si>
  <si>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</si>
  <si>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</si>
  <si>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</si>
  <si>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</si>
  <si>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</si>
  <si>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</si>
  <si>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</si>
  <si>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</si>
  <si>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</si>
  <si>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</si>
  <si>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</si>
  <si>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</si>
  <si>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</si>
  <si>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</si>
  <si>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</si>
  <si>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</si>
  <si>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</si>
  <si>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</si>
  <si>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</si>
  <si>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</si>
  <si>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</si>
  <si>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</si>
  <si>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</si>
  <si>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</si>
  <si>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</si>
  <si>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</si>
  <si>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</si>
  <si>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</si>
  <si>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</si>
  <si>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</si>
  <si>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</si>
  <si>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</si>
  <si>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</si>
  <si>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</si>
  <si>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</si>
  <si>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</si>
  <si>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</si>
  <si>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</si>
  <si>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</si>
  <si>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</si>
  <si>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</si>
  <si>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</si>
  <si>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</si>
  <si>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</si>
  <si>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</si>
  <si>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</si>
  <si>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</si>
  <si>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</si>
  <si>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</si>
  <si>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</si>
  <si>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</si>
  <si>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</si>
  <si>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</si>
  <si>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</si>
  <si>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</si>
  <si>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</si>
  <si>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</si>
  <si>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</si>
  <si>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</si>
  <si>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</si>
  <si>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</si>
  <si>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</si>
  <si>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</si>
  <si>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</si>
  <si>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</si>
  <si>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</si>
  <si>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</si>
  <si>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</si>
  <si>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</si>
  <si>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</si>
  <si>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</si>
  <si>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</si>
  <si>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</si>
  <si>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</si>
  <si>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</si>
  <si>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</si>
  <si>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</si>
  <si>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</si>
  <si>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</si>
  <si>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</si>
  <si>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</si>
  <si>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</si>
  <si>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</si>
  <si>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</si>
  <si>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</si>
  <si>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</si>
  <si>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</si>
  <si>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</si>
  <si>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</si>
  <si>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</si>
  <si>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</si>
  <si>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</si>
  <si>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</si>
  <si>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</si>
  <si>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</si>
  <si>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</si>
  <si>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</si>
  <si>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</si>
  <si>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</si>
  <si>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</si>
  <si>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</si>
  <si>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</si>
  <si>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</si>
  <si>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</si>
  <si>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</si>
  <si>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</si>
  <si>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</si>
  <si>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</si>
  <si>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</si>
  <si>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</si>
  <si>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</si>
  <si>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</si>
  <si>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</si>
  <si>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</si>
  <si>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</si>
  <si>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</si>
  <si>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</si>
  <si>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</si>
  <si>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</si>
  <si>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</si>
  <si>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</si>
  <si>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</si>
  <si>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</si>
  <si>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</si>
  <si>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</si>
  <si>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</si>
  <si>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</si>
  <si>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</si>
  <si>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</si>
  <si>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</si>
  <si>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</si>
  <si>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</si>
  <si>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</si>
  <si>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</si>
  <si>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</si>
  <si>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</si>
  <si>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</si>
  <si>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</si>
  <si>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</si>
  <si>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</si>
  <si>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</si>
  <si>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</si>
  <si>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</si>
  <si>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</si>
  <si>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</si>
  <si>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</si>
  <si>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</si>
  <si>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</si>
  <si>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</si>
  <si>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</si>
  <si>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</si>
  <si>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</si>
  <si>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</si>
  <si>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</si>
  <si>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</si>
  <si>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</si>
  <si>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</si>
  <si>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</si>
  <si>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</si>
  <si>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</si>
  <si>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</si>
  <si>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</si>
  <si>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</si>
  <si>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</si>
  <si>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</si>
  <si>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</si>
  <si>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</si>
  <si>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</si>
  <si>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</si>
  <si>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</si>
  <si>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</si>
  <si>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</si>
  <si>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</si>
  <si>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</si>
  <si>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</si>
  <si>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</si>
  <si>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</si>
  <si>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</si>
  <si>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</si>
  <si>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</si>
  <si>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</si>
  <si>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</si>
  <si>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</si>
  <si>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</si>
  <si>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</si>
  <si>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</si>
  <si>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</si>
  <si>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</si>
  <si>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</si>
  <si>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</si>
  <si>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</si>
  <si>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</si>
  <si>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</si>
  <si>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</si>
  <si>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</si>
  <si>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</si>
  <si>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</si>
  <si>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</si>
  <si>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</si>
  <si>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</si>
  <si>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</si>
  <si>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</si>
  <si>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</si>
  <si>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</si>
  <si>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</si>
  <si>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</si>
  <si>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</si>
  <si>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</si>
  <si>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</si>
  <si>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</si>
  <si>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</si>
  <si>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</si>
  <si>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</si>
  <si>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</si>
  <si>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</si>
  <si>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</si>
  <si>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</si>
  <si>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</si>
  <si>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</si>
  <si>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</si>
  <si>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</si>
  <si>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</si>
  <si>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</si>
  <si>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</si>
  <si>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</si>
  <si>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</si>
  <si>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</si>
  <si>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</si>
  <si>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</si>
  <si>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</si>
  <si>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</si>
  <si>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</si>
  <si>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</si>
  <si>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</si>
  <si>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</si>
  <si>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</si>
  <si>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</si>
  <si>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</si>
  <si>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</si>
  <si>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</si>
  <si>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</si>
  <si>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</si>
  <si>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</si>
  <si>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</si>
  <si>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</si>
  <si>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</si>
  <si>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</si>
  <si>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</si>
  <si>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</si>
  <si>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</si>
  <si>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</si>
  <si>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</si>
  <si>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</si>
  <si>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</si>
  <si>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</si>
  <si>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</si>
  <si>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</si>
  <si>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</si>
  <si>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</si>
  <si>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</si>
  <si>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</si>
  <si>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</si>
  <si>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</si>
  <si>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</si>
  <si>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</si>
  <si>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</si>
  <si>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</si>
  <si>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</si>
  <si>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</si>
  <si>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</si>
  <si>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</si>
  <si>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</si>
  <si>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</si>
  <si>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</si>
  <si>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</si>
  <si>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</si>
  <si>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</si>
  <si>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</si>
  <si>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</si>
  <si>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</si>
  <si>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</si>
  <si>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</si>
  <si>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</si>
  <si>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</si>
  <si>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</si>
  <si>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</si>
  <si>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</si>
  <si>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</si>
  <si>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</si>
  <si>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</si>
  <si>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</si>
  <si>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</si>
  <si>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</si>
  <si>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</si>
  <si>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</si>
  <si>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</si>
  <si>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</si>
  <si>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</si>
  <si>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</si>
  <si>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</si>
  <si>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</si>
  <si>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</si>
  <si>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</si>
  <si>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</si>
  <si>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</si>
  <si>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</si>
  <si>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</si>
  <si>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</si>
  <si>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</si>
  <si>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</si>
  <si>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</si>
  <si>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</si>
  <si>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</si>
  <si>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</si>
  <si>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</si>
  <si>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</si>
  <si>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</si>
  <si>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</si>
  <si>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</si>
  <si>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</si>
  <si>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</si>
  <si>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</si>
  <si>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</si>
  <si>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</si>
  <si>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</si>
  <si>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</si>
  <si>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</si>
  <si>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</si>
  <si>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</si>
  <si>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</si>
  <si>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</si>
  <si>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</si>
  <si>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</si>
  <si>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</si>
  <si>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</si>
  <si>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</si>
  <si>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</si>
  <si>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</si>
  <si>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</si>
  <si>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</si>
  <si>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</si>
  <si>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</si>
  <si>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</si>
  <si>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</si>
  <si>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</si>
  <si>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</si>
  <si>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</si>
  <si>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</si>
  <si>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</si>
  <si>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</si>
  <si>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</si>
  <si>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</si>
  <si>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</si>
  <si>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</si>
  <si>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</si>
  <si>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</si>
  <si>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</si>
  <si>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</si>
  <si>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</si>
  <si>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</si>
  <si>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</si>
  <si>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</si>
  <si>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</si>
  <si>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</si>
  <si>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</si>
  <si>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</si>
  <si>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</si>
  <si>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</si>
  <si>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</si>
  <si>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</si>
  <si>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</si>
  <si>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</si>
  <si>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</si>
  <si>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</si>
  <si>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</si>
  <si>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</si>
  <si>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</si>
  <si>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</si>
  <si>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</si>
  <si>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</si>
  <si>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</si>
  <si>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</si>
  <si>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</si>
  <si>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</si>
  <si>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</si>
  <si>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</si>
  <si>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</si>
  <si>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</si>
  <si>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</si>
  <si>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</si>
  <si>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</si>
  <si>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</si>
  <si>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</si>
  <si>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</si>
  <si>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</si>
  <si>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</si>
  <si>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</si>
  <si>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</si>
  <si>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</si>
  <si>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</si>
  <si>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</si>
  <si>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</si>
  <si>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</si>
  <si>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</si>
  <si>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</si>
  <si>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</si>
  <si>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</si>
  <si>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</si>
  <si>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</si>
  <si>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</si>
  <si>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</si>
  <si>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</si>
  <si>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</si>
  <si>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</si>
  <si>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</si>
  <si>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</si>
  <si>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</si>
  <si>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</si>
  <si>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</si>
  <si>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</si>
  <si>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</si>
  <si>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</si>
  <si>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</si>
  <si>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</si>
  <si>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</si>
  <si>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</si>
  <si>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</si>
  <si>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</si>
  <si>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</si>
  <si>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</si>
  <si>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</si>
  <si>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</si>
  <si>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</si>
  <si>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</si>
  <si>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</si>
  <si>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</si>
  <si>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</si>
  <si>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</si>
  <si>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</si>
  <si>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</si>
  <si>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</si>
  <si>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</si>
  <si>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</si>
  <si>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</si>
  <si>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</si>
  <si>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</si>
  <si>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</si>
  <si>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</si>
  <si>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</si>
  <si>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</si>
  <si>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</si>
  <si>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</si>
  <si>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</si>
  <si>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</si>
  <si>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</si>
  <si>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</si>
  <si>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</si>
  <si>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</si>
  <si>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</si>
  <si>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</si>
  <si>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</si>
  <si>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</si>
  <si>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</si>
  <si>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</si>
  <si>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</si>
  <si>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</si>
  <si>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</si>
  <si>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</si>
  <si>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</si>
  <si>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</si>
  <si>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</si>
  <si>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</si>
  <si>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</si>
  <si>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</si>
  <si>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</si>
  <si>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</si>
  <si>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</si>
  <si>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</si>
  <si>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</si>
  <si>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</si>
  <si>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</si>
  <si>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</si>
  <si>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</si>
  <si>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</si>
  <si>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</si>
  <si>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</si>
  <si>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</si>
  <si>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</si>
  <si>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</si>
  <si>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</si>
  <si>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</si>
  <si>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</si>
  <si>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</si>
  <si>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</si>
  <si>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</si>
  <si>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</si>
  <si>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</si>
  <si>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</si>
  <si>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</si>
  <si>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</si>
  <si>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</si>
  <si>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</si>
  <si>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</si>
  <si>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</si>
  <si>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</si>
  <si>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</si>
  <si>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</si>
  <si>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</si>
  <si>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</si>
  <si>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</si>
  <si>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</si>
  <si>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</si>
  <si>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</si>
  <si>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</si>
  <si>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</si>
  <si>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</si>
  <si>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</si>
  <si>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</si>
  <si>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</si>
  <si>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</si>
  <si>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</si>
  <si>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16.11.2018</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</si>
  <si>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</si>
  <si>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</si>
  <si>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</si>
  <si>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</si>
  <si>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</si>
  <si>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</si>
  <si>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</si>
  <si>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</si>
  <si>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</si>
  <si>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</si>
  <si>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</si>
  <si>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</si>
  <si>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</si>
  <si>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</si>
  <si>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</si>
  <si>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</si>
  <si>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</si>
  <si>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</si>
  <si>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</si>
  <si>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</si>
  <si>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</si>
  <si>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</si>
  <si>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</si>
  <si>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</si>
  <si>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</si>
  <si>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</si>
  <si>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</si>
  <si>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</si>
  <si>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</si>
  <si>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</si>
  <si>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</si>
  <si>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</si>
  <si>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</si>
  <si>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</si>
  <si>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</si>
  <si>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</si>
  <si>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</si>
  <si>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</si>
  <si>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</si>
  <si>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</si>
  <si>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</si>
  <si>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</si>
  <si>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</si>
  <si>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</si>
  <si>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</si>
  <si>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</si>
  <si>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</si>
  <si>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</si>
  <si>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</si>
  <si>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</si>
  <si>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</si>
  <si>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</si>
  <si>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</si>
  <si>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</si>
  <si>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</si>
  <si>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</si>
  <si>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</si>
  <si>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</si>
  <si>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</si>
  <si>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</si>
  <si>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</si>
  <si>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</si>
  <si>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</si>
  <si>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</si>
  <si>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</si>
  <si>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</si>
  <si>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</si>
  <si>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</si>
  <si>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</si>
  <si>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</si>
  <si>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</si>
  <si>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</si>
  <si>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</si>
  <si>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</si>
  <si>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</si>
  <si>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</si>
  <si>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</si>
  <si>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</si>
  <si>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</si>
  <si>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</si>
  <si>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</si>
  <si>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</si>
  <si>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</si>
  <si>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</si>
  <si>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</si>
  <si>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</si>
  <si>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</si>
  <si>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</si>
  <si>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</si>
  <si>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</si>
  <si>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</si>
  <si>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</si>
  <si>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</si>
  <si>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</si>
  <si>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</si>
  <si>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</si>
  <si>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</si>
  <si>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</si>
  <si>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</si>
  <si>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</si>
  <si>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</si>
  <si>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</si>
  <si>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</si>
  <si>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</si>
  <si>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</si>
  <si>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</si>
  <si>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</si>
  <si>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</si>
  <si>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</si>
  <si>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</si>
  <si>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</si>
  <si>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</si>
  <si>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</si>
  <si>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</si>
  <si>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</si>
  <si>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</si>
  <si>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</si>
  <si>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</si>
  <si>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</si>
  <si>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</si>
  <si>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</si>
  <si>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</si>
  <si>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</si>
  <si>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</si>
  <si>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</si>
  <si>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</si>
  <si>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</si>
  <si>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</si>
  <si>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</si>
  <si>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</si>
  <si>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</si>
  <si>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</si>
  <si>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</si>
  <si>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</si>
  <si>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</si>
  <si>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</si>
  <si>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</si>
  <si>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</si>
  <si>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</si>
  <si>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</si>
  <si>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</si>
  <si>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</si>
  <si>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</si>
  <si>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</si>
  <si>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</si>
  <si>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</si>
  <si>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</si>
  <si>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</si>
  <si>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</si>
  <si>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</si>
  <si>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</si>
  <si>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</si>
  <si>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</si>
  <si>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</si>
  <si>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</si>
  <si>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</si>
  <si>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</si>
  <si>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</si>
  <si>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</si>
  <si>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</si>
  <si>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</si>
  <si>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</si>
  <si>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</si>
  <si>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</si>
  <si>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</si>
  <si>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</si>
  <si>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</si>
  <si>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</si>
  <si>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</si>
  <si>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</si>
  <si>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</si>
  <si>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</si>
  <si>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</si>
  <si>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</si>
  <si>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</si>
  <si>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</si>
  <si>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</si>
  <si>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</si>
  <si>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</si>
  <si>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</si>
  <si>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</si>
  <si>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</si>
  <si>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</si>
  <si>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</si>
  <si>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</si>
  <si>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</si>
  <si>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</si>
  <si>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</si>
  <si>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</si>
  <si>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</si>
  <si>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</si>
  <si>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</si>
  <si>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</si>
  <si>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</si>
  <si>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</si>
  <si>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</si>
  <si>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</si>
  <si>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</si>
  <si>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</si>
  <si>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</si>
  <si>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</si>
  <si>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</si>
  <si>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</si>
  <si>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</si>
  <si>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</si>
  <si>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</si>
  <si>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</si>
  <si>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</si>
  <si>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</si>
  <si>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</si>
  <si>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</si>
  <si>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</si>
  <si>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</si>
  <si>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</si>
  <si>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</si>
  <si>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</si>
  <si>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</si>
  <si>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</si>
  <si>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</si>
  <si>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</si>
  <si>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</si>
  <si>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</si>
  <si>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</si>
  <si>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</si>
  <si>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</si>
  <si>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</si>
  <si>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</si>
  <si>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</si>
  <si>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</si>
  <si>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</si>
  <si>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</si>
  <si>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</si>
  <si>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</si>
  <si>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</si>
  <si>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</si>
  <si>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</si>
  <si>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</si>
  <si>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</si>
  <si>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</si>
  <si>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</si>
  <si>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</si>
  <si>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</si>
  <si>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</si>
  <si>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</si>
  <si>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</si>
  <si>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</si>
  <si>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</si>
  <si>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</si>
  <si>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</si>
  <si>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</si>
  <si>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</si>
  <si>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</si>
  <si>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</si>
  <si>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</si>
  <si>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</si>
  <si>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</si>
  <si>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</si>
  <si>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</si>
  <si>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</si>
  <si>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</si>
  <si>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</si>
  <si>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</si>
  <si>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</si>
  <si>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</si>
  <si>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</si>
  <si>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</si>
  <si>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</si>
  <si>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</si>
  <si>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</si>
  <si>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</si>
  <si>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</si>
  <si>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</si>
  <si>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</si>
  <si>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</si>
  <si>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</si>
  <si>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</si>
  <si>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</si>
  <si>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</si>
  <si>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</si>
  <si>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</si>
  <si>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</si>
  <si>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</si>
  <si>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</si>
  <si>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</si>
  <si>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</si>
  <si>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</si>
  <si>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</si>
  <si>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</si>
  <si>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</si>
  <si>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</si>
  <si>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</si>
  <si>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</si>
  <si>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</si>
  <si>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</si>
  <si>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</si>
  <si>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</si>
  <si>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</si>
  <si>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</si>
  <si>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</si>
  <si>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</si>
  <si>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</si>
  <si>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</si>
  <si>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</si>
  <si>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</si>
  <si>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</si>
  <si>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</si>
  <si>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</si>
  <si>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</si>
  <si>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</si>
  <si>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</si>
  <si>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</si>
  <si>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</si>
  <si>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</si>
  <si>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</si>
  <si>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</si>
  <si>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</si>
  <si>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</si>
  <si>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</si>
  <si>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</si>
  <si>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</si>
  <si>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</si>
  <si>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</si>
  <si>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</si>
  <si>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</si>
  <si>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</si>
  <si>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</si>
  <si>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</si>
  <si>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</si>
  <si>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</si>
  <si>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</si>
  <si>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</si>
  <si>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</si>
  <si>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</si>
  <si>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</si>
  <si>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</si>
  <si>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</si>
  <si>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</si>
  <si>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</si>
  <si>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</si>
  <si>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</si>
  <si>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</si>
  <si>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</si>
  <si>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</si>
  <si>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</si>
  <si>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</si>
  <si>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</si>
  <si>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</si>
  <si>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</si>
  <si>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</si>
  <si>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</si>
  <si>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</si>
  <si>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</si>
  <si>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</si>
  <si>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</si>
  <si>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</si>
  <si>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</si>
  <si>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</si>
  <si>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</si>
  <si>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</si>
  <si>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</si>
  <si>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</si>
  <si>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</si>
  <si>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</si>
  <si>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</si>
  <si>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</si>
  <si>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</si>
  <si>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</si>
  <si>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</si>
  <si>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</si>
  <si>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</si>
  <si>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</si>
  <si>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</si>
  <si>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</si>
  <si>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</si>
  <si>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</si>
  <si>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</si>
  <si>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</si>
  <si>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</si>
  <si>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</si>
  <si>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</si>
  <si>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</si>
  <si>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</si>
  <si>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</si>
  <si>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</si>
  <si>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</si>
  <si>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</si>
  <si>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</si>
  <si>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</si>
  <si>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</si>
  <si>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</si>
  <si>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</si>
  <si>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</si>
  <si>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</si>
  <si>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</si>
  <si>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</si>
  <si>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</si>
  <si>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</si>
  <si>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</si>
  <si>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</si>
  <si>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</si>
  <si>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</si>
  <si>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</si>
  <si>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</si>
  <si>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</si>
  <si>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</si>
  <si>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</si>
  <si>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</si>
  <si>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</si>
  <si>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</si>
  <si>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</si>
  <si>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</si>
  <si>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</si>
  <si>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</si>
  <si>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</si>
  <si>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</si>
  <si>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</si>
  <si>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</si>
  <si>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</si>
  <si>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</si>
  <si>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</si>
  <si>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</si>
  <si>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</si>
  <si>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</si>
  <si>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</si>
  <si>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</si>
  <si>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</si>
  <si>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</si>
  <si>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</si>
  <si>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</si>
  <si>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</si>
  <si>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</si>
  <si>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</si>
  <si>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</si>
  <si>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</si>
  <si>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</si>
  <si>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</si>
  <si>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</si>
  <si>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</si>
  <si>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</si>
  <si>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</si>
  <si>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</si>
  <si>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</si>
  <si>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</si>
  <si>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</si>
  <si>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</si>
  <si>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</si>
  <si>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</si>
  <si>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</si>
  <si>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</si>
  <si>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</si>
  <si>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</si>
  <si>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</si>
  <si>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</si>
  <si>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</si>
  <si>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</si>
  <si>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</si>
  <si>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</si>
  <si>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</si>
  <si>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</si>
  <si>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</si>
  <si>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</si>
  <si>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</si>
  <si>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</si>
  <si>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</si>
  <si>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</si>
  <si>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</si>
  <si>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</si>
  <si>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</si>
  <si>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</si>
  <si>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</si>
  <si>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</si>
  <si>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</si>
  <si>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</si>
  <si>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</si>
  <si>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</si>
  <si>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</si>
  <si>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</si>
  <si>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</si>
  <si>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</si>
  <si>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</si>
  <si>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</si>
  <si>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</si>
  <si>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</si>
  <si>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</si>
  <si>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</si>
  <si>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</si>
  <si>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</si>
  <si>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</si>
  <si>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</si>
  <si>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</si>
  <si>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</si>
  <si>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</si>
  <si>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</si>
  <si>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</si>
  <si>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</si>
  <si>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</si>
  <si>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</si>
  <si>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</si>
  <si>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</si>
  <si>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</si>
  <si>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</si>
  <si>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</si>
  <si>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</si>
  <si>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</si>
  <si>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</si>
  <si>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</si>
  <si>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</si>
  <si>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</si>
  <si>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</si>
  <si>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</si>
  <si>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</si>
  <si>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</si>
  <si>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</si>
  <si>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</si>
  <si>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</si>
  <si>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</si>
  <si>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</si>
  <si>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</si>
  <si>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</si>
  <si>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</si>
  <si>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</si>
  <si>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</si>
  <si>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</si>
  <si>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</si>
  <si>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</si>
  <si>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</si>
  <si>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</si>
  <si>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</si>
  <si>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</si>
  <si>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</si>
  <si>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</si>
  <si>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</si>
  <si>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</si>
  <si>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</si>
  <si>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</si>
  <si>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</si>
  <si>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</si>
  <si>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</si>
  <si>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</si>
  <si>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</si>
  <si>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</si>
  <si>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</si>
  <si>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</si>
  <si>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</si>
  <si>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</si>
  <si>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</si>
  <si>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</si>
  <si>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</si>
  <si>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</si>
  <si>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</si>
  <si>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</si>
  <si>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</si>
  <si>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</si>
  <si>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</si>
  <si>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</si>
  <si>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</si>
  <si>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</si>
  <si>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</si>
  <si>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</si>
  <si>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</si>
  <si>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</si>
  <si>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</si>
  <si>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</si>
  <si>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</si>
  <si>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</si>
  <si>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</si>
  <si>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</si>
  <si>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</si>
  <si>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</si>
  <si>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</si>
  <si>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</si>
  <si>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</si>
  <si>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</si>
  <si>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</si>
  <si>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</si>
  <si>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</si>
  <si>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</si>
  <si>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</si>
  <si>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</si>
  <si>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</si>
  <si>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</si>
  <si>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</si>
  <si>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</si>
  <si>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</si>
  <si>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</si>
  <si>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</si>
  <si>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</si>
  <si>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</si>
  <si>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</si>
  <si>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</si>
  <si>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</si>
  <si>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</si>
  <si>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</si>
  <si>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</si>
  <si>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</si>
  <si>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</si>
  <si>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</si>
  <si>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</si>
  <si>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</si>
  <si>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</si>
  <si>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</si>
  <si>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</si>
  <si>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</si>
  <si>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</si>
  <si>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</si>
  <si>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</si>
  <si>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</si>
  <si>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</si>
  <si>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</si>
  <si>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</si>
  <si>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</si>
  <si>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</si>
  <si>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</si>
  <si>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</si>
  <si>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</si>
  <si>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</si>
  <si>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</si>
  <si>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</si>
  <si>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</si>
  <si>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</si>
  <si>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</si>
  <si>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</si>
  <si>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</si>
  <si>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</si>
  <si>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</si>
  <si>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</si>
  <si>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</si>
  <si>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</si>
  <si>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</si>
  <si>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</si>
  <si>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</si>
  <si>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</si>
  <si>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</si>
  <si>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</si>
  <si>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</si>
  <si>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</si>
  <si>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</si>
  <si>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</si>
  <si>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</si>
  <si>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</si>
  <si>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</si>
  <si>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</si>
  <si>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</si>
  <si>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</si>
  <si>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</si>
  <si>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</si>
  <si>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</si>
  <si>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</si>
  <si>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</si>
  <si>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</si>
  <si>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</si>
  <si>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</si>
  <si>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</si>
  <si>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</si>
  <si>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</si>
  <si>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</si>
  <si>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</si>
  <si>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</si>
  <si>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</si>
  <si>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</si>
  <si>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</si>
  <si>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</si>
  <si>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</si>
  <si>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</si>
  <si>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</si>
  <si>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</si>
  <si>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</si>
  <si>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</si>
  <si>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</si>
  <si>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</si>
  <si>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</si>
  <si>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</si>
  <si>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</si>
  <si>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</si>
  <si>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</si>
  <si>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</si>
  <si>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</si>
  <si>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</si>
  <si>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</si>
  <si>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</si>
  <si>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</si>
  <si>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</si>
  <si>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</si>
  <si>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</si>
  <si>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</si>
  <si>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</si>
  <si>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</si>
  <si>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</si>
  <si>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</si>
  <si>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</si>
  <si>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</si>
  <si>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</si>
  <si>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</si>
  <si>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</si>
  <si>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</si>
  <si>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</si>
  <si>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</si>
  <si>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</si>
  <si>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</si>
  <si>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</si>
  <si>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</si>
  <si>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</si>
  <si>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</si>
  <si>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</si>
  <si>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</si>
  <si>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</si>
  <si>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</si>
  <si>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</si>
  <si>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</si>
  <si>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</si>
  <si>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</si>
  <si>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</si>
  <si>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</si>
  <si>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</si>
  <si>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</si>
  <si>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</si>
  <si>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</si>
  <si>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</si>
  <si>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</si>
  <si>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</si>
  <si>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</si>
  <si>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</si>
  <si>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</si>
  <si>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</si>
  <si>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</si>
  <si>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</si>
  <si>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</si>
  <si>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</si>
  <si>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</si>
  <si>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</si>
  <si>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</si>
  <si>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</si>
  <si>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</si>
  <si>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</si>
  <si>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</si>
  <si>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</si>
  <si>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</si>
  <si>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</si>
  <si>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</si>
  <si>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</si>
  <si>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</si>
  <si>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</si>
  <si>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</si>
  <si>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</si>
  <si>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</si>
  <si>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</si>
  <si>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</si>
  <si>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</si>
  <si>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</si>
  <si>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</si>
  <si>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</si>
  <si>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</si>
  <si>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</si>
  <si>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</si>
  <si>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</si>
  <si>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</si>
  <si>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</si>
  <si>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</si>
  <si>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</si>
  <si>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</si>
  <si>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</si>
  <si>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</si>
  <si>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</si>
  <si>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</si>
  <si>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</si>
  <si>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</si>
  <si>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</si>
  <si>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</si>
  <si>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</si>
  <si>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</si>
  <si>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</si>
  <si>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</si>
  <si>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</si>
  <si>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</si>
  <si>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</si>
  <si>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</si>
  <si>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</si>
  <si>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</si>
  <si>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</si>
  <si>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</si>
  <si>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</si>
  <si>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</si>
  <si>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</si>
  <si>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</si>
  <si>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</si>
  <si>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</si>
  <si>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</si>
  <si>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</si>
  <si>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</si>
  <si>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</si>
  <si>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</si>
  <si>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</si>
  <si>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</si>
  <si>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</si>
  <si>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</si>
  <si>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</si>
  <si>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</si>
  <si>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</si>
  <si>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</si>
  <si>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</si>
  <si>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</si>
  <si>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</si>
  <si>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</si>
  <si>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</si>
  <si>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</si>
  <si>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</si>
  <si>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</si>
  <si>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</si>
  <si>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</si>
  <si>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</si>
  <si>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</si>
  <si>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</si>
  <si>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</si>
  <si>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</si>
  <si>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</si>
  <si>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</si>
  <si>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</si>
  <si>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</si>
  <si>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</si>
  <si>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</si>
  <si>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</si>
  <si>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</si>
  <si>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</si>
  <si>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</si>
  <si>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</si>
  <si>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</si>
  <si>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</si>
  <si>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</si>
  <si>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</si>
  <si>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</si>
  <si>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</si>
  <si>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</si>
  <si>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</si>
  <si>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</si>
  <si>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</si>
  <si>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</si>
  <si>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</si>
  <si>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</si>
  <si>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</si>
  <si>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</si>
  <si>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</si>
  <si>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</si>
  <si>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</si>
  <si>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</si>
  <si>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</si>
  <si>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</si>
  <si>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</si>
  <si>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</si>
  <si>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</si>
  <si>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</si>
  <si>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</si>
  <si>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</si>
  <si>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</si>
  <si>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</si>
  <si>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</si>
  <si>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</si>
  <si>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</si>
  <si>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</si>
  <si>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</si>
  <si>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</si>
  <si>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</si>
  <si>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</si>
  <si>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</si>
  <si>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</si>
  <si>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</si>
  <si>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</si>
  <si>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</si>
  <si>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</si>
  <si>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</si>
  <si>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</si>
  <si>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</si>
  <si>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</si>
  <si>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</si>
  <si>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</si>
  <si>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</si>
  <si>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</si>
  <si>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</si>
  <si>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</si>
  <si>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</si>
  <si>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</si>
  <si>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</si>
  <si>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</si>
  <si>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</si>
  <si>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</si>
  <si>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</si>
  <si>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</si>
  <si>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</si>
  <si>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</si>
  <si>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</si>
  <si>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</si>
  <si>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</si>
  <si>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</si>
  <si>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</si>
  <si>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</si>
  <si>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</si>
  <si>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</si>
  <si>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</si>
  <si>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</si>
  <si>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</si>
  <si>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</si>
  <si>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</si>
  <si>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</si>
  <si>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</si>
  <si>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</si>
  <si>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</si>
  <si>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</si>
  <si>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</si>
  <si>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</si>
  <si>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</si>
  <si>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</si>
  <si>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</si>
  <si>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</si>
  <si>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</si>
  <si>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</si>
  <si>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</si>
  <si>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</si>
  <si>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</si>
  <si>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</si>
  <si>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</si>
  <si>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</si>
  <si>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</si>
  <si>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</si>
  <si>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</si>
  <si>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</si>
  <si>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</si>
  <si>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</si>
  <si>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</si>
  <si>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</si>
  <si>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</si>
  <si>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</si>
  <si>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</si>
  <si>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</si>
  <si>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</si>
  <si>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</si>
  <si>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</si>
  <si>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</si>
  <si>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</si>
  <si>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</si>
  <si>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</si>
  <si>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</si>
  <si>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</si>
  <si>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</si>
  <si>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</si>
  <si>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</si>
  <si>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</si>
  <si>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</si>
  <si>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</si>
  <si>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</si>
  <si>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</si>
  <si>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</si>
  <si>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</si>
  <si>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</si>
  <si>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</si>
  <si>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</si>
  <si>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</si>
  <si>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</si>
  <si>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</si>
  <si>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</si>
  <si>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</si>
  <si>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</si>
  <si>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</si>
  <si>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</si>
  <si>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</si>
  <si>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</si>
  <si>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</si>
  <si>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</si>
  <si>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</si>
  <si>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</si>
  <si>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</si>
  <si>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</si>
  <si>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</si>
  <si>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</si>
  <si>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</si>
  <si>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</si>
  <si>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</si>
  <si>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</si>
  <si>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</si>
  <si>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</si>
  <si>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</si>
  <si>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</si>
  <si>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</si>
  <si>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</si>
  <si>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</si>
  <si>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</si>
  <si>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</si>
  <si>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</si>
  <si>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</si>
  <si>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</si>
  <si>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</si>
  <si>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</si>
  <si>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</si>
  <si>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</si>
  <si>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</si>
  <si>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</si>
  <si>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</si>
  <si>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</si>
  <si>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</si>
  <si>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</si>
  <si>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</si>
  <si>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</si>
  <si>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</si>
  <si>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</si>
  <si>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</si>
  <si>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</si>
  <si>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</si>
  <si>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</si>
  <si>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</si>
  <si>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</si>
  <si>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</si>
  <si>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</si>
  <si>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</si>
  <si>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</si>
  <si>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</si>
  <si>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</si>
  <si>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</si>
  <si>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</si>
  <si>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</si>
  <si>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</si>
  <si>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</si>
  <si>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</si>
  <si>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</si>
  <si>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</si>
  <si>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</si>
  <si>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</si>
  <si>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</si>
  <si>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</si>
  <si>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</si>
  <si>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</si>
  <si>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</si>
  <si>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</si>
  <si>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</si>
  <si>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</si>
  <si>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</si>
  <si>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</si>
  <si>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</si>
  <si>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</si>
  <si>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</si>
  <si>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</si>
  <si>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</si>
  <si>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</si>
  <si>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</si>
  <si>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</si>
  <si>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</si>
  <si>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</si>
  <si>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</si>
  <si>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</si>
  <si>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</si>
  <si>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</si>
  <si>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</si>
  <si>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</si>
  <si>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</si>
  <si>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</si>
  <si>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</si>
  <si>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</si>
  <si>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</si>
  <si>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</si>
  <si>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</si>
  <si>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</si>
  <si>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</si>
  <si>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</si>
  <si>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</si>
  <si>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</si>
  <si>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</si>
  <si>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</si>
  <si>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</si>
  <si>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</si>
  <si>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</si>
  <si>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</si>
  <si>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</si>
  <si>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</si>
  <si>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</si>
  <si>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</si>
  <si>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</si>
  <si>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</si>
  <si>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</si>
  <si>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</si>
  <si>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</si>
  <si>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</si>
  <si>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</si>
  <si>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</si>
  <si>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</si>
  <si>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</si>
  <si>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</si>
  <si>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</si>
  <si>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</si>
  <si>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</si>
  <si>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</si>
  <si>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</si>
  <si>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</si>
  <si>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</si>
  <si>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</si>
  <si>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</si>
  <si>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</si>
  <si>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</si>
  <si>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</si>
  <si>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</si>
  <si>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</si>
  <si>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</si>
  <si>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</si>
  <si>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</si>
  <si>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</si>
  <si>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</si>
  <si>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</si>
  <si>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</si>
  <si>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</si>
  <si>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</si>
  <si>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</si>
  <si>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</si>
  <si>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</si>
  <si>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</si>
  <si>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</si>
  <si>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</si>
  <si>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</si>
  <si>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</si>
  <si>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</si>
  <si>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</si>
  <si>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</si>
  <si>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</si>
  <si>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</si>
  <si>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</si>
  <si>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</si>
  <si>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</si>
  <si>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</si>
  <si>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</si>
  <si>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</si>
  <si>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</si>
  <si>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</si>
  <si>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</si>
  <si>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</si>
  <si>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</si>
  <si>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</si>
  <si>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</si>
  <si>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</si>
  <si>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</si>
  <si>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</si>
  <si>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</si>
  <si>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</si>
  <si>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</si>
  <si>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</si>
  <si>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</si>
  <si>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</si>
  <si>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</si>
  <si>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</si>
  <si>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</si>
  <si>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</si>
  <si>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</si>
  <si>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</si>
  <si>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</si>
  <si>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</si>
  <si>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</si>
  <si>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</si>
  <si>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</si>
  <si>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</si>
  <si>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</si>
  <si>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</si>
  <si>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</si>
  <si>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</si>
  <si>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</si>
  <si>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</si>
  <si>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</si>
  <si>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</si>
  <si>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</si>
  <si>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</si>
  <si>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</si>
  <si>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</si>
  <si>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</si>
  <si>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</si>
  <si>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</si>
  <si>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</si>
  <si>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</si>
  <si>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</si>
  <si>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</si>
  <si>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</si>
  <si>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</si>
  <si>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</si>
  <si>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</si>
  <si>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</si>
  <si>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</si>
  <si>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</si>
  <si>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</si>
  <si>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</si>
  <si>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</si>
  <si>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</si>
  <si>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</si>
  <si>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</si>
  <si>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</si>
  <si>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</si>
  <si>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</si>
  <si>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</si>
  <si>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</si>
  <si>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</si>
  <si>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</si>
  <si>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</si>
  <si>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</si>
  <si>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</si>
  <si>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</si>
  <si>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</si>
  <si>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</si>
  <si>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</si>
  <si>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</si>
  <si>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</si>
  <si>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</si>
  <si>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</si>
  <si>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</si>
  <si>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</si>
  <si>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</si>
  <si>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</si>
  <si>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</si>
  <si>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</si>
  <si>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</si>
  <si>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</si>
  <si>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</si>
  <si>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</si>
  <si>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</si>
  <si>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</si>
  <si>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</si>
  <si>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</si>
  <si>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</si>
  <si>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</si>
  <si>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</si>
  <si>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</si>
  <si>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</si>
  <si>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</si>
  <si>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</si>
  <si>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</si>
  <si>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</si>
  <si>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</si>
  <si>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</si>
  <si>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</si>
  <si>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</si>
  <si>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</si>
  <si>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</si>
  <si>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</si>
  <si>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</si>
  <si>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</si>
  <si>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</si>
  <si>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</si>
  <si>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</si>
  <si>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</si>
  <si>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</si>
  <si>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</si>
  <si>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</si>
  <si>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</si>
  <si>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</si>
  <si>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</si>
  <si>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</si>
  <si>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</si>
  <si>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</si>
  <si>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</si>
  <si>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</si>
  <si>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</si>
  <si>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</si>
  <si>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</si>
  <si>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</si>
  <si>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</si>
  <si>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</si>
  <si>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</si>
  <si>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</si>
  <si>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</si>
  <si>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</si>
  <si>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</si>
  <si>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</si>
  <si>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</si>
  <si>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</si>
  <si>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</si>
  <si>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</si>
  <si>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</si>
  <si>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</si>
  <si>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</si>
  <si>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</si>
  <si>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</si>
  <si>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</si>
  <si>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</si>
  <si>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</si>
  <si>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</si>
  <si>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</si>
  <si>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</si>
  <si>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</si>
  <si>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</si>
  <si>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</si>
  <si>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</si>
  <si>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</si>
  <si>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</si>
  <si>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</si>
  <si>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</si>
  <si>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</si>
  <si>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</si>
  <si>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</si>
  <si>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</si>
  <si>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</si>
  <si>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</si>
  <si>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</si>
  <si>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</si>
  <si>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</si>
  <si>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</si>
  <si>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</si>
  <si>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</si>
  <si>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</si>
  <si>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</si>
  <si>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</si>
  <si>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</si>
  <si>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</si>
  <si>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</si>
  <si>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</si>
  <si>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</si>
  <si>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</si>
  <si>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</si>
  <si>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</si>
  <si>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</si>
  <si>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</si>
  <si>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</si>
  <si>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</si>
  <si>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</si>
  <si>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</si>
  <si>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</si>
  <si>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</si>
  <si>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</si>
  <si>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</si>
  <si>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</si>
  <si>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</si>
  <si>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</si>
  <si>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</si>
  <si>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</si>
  <si>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</si>
  <si>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</si>
  <si>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</si>
  <si>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</si>
  <si>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</si>
  <si>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</si>
  <si>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</si>
  <si>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</si>
  <si>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</si>
  <si>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</si>
  <si>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</si>
  <si>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</si>
  <si>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</si>
  <si>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</si>
  <si>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</si>
  <si>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</si>
  <si>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</si>
  <si>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</si>
  <si>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</si>
  <si>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</si>
  <si>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</si>
  <si>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</si>
  <si>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</si>
  <si>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</si>
  <si>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</si>
  <si>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</si>
  <si>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</si>
  <si>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</si>
  <si>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</si>
  <si>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</si>
  <si>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</si>
  <si>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</si>
  <si>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</si>
  <si>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</si>
  <si>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</si>
  <si>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</si>
  <si>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</si>
  <si>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</si>
  <si>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</si>
  <si>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</si>
  <si>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</si>
  <si>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</si>
  <si>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</si>
  <si>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</si>
  <si>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</si>
  <si>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</si>
  <si>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</si>
  <si>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</si>
  <si>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</si>
  <si>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</si>
  <si>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</si>
  <si>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</si>
  <si>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</si>
  <si>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</si>
  <si>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</si>
  <si>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</si>
  <si>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</si>
  <si>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</si>
  <si>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</si>
  <si>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</si>
  <si>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</si>
  <si>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</si>
  <si>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</si>
  <si>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</si>
  <si>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</si>
  <si>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</si>
  <si>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</si>
  <si>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</si>
  <si>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</si>
  <si>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</si>
  <si>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</si>
  <si>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</si>
  <si>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</si>
  <si>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</si>
  <si>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</si>
  <si>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</si>
  <si>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</si>
  <si>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</si>
  <si>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</si>
  <si>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</si>
  <si>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</si>
  <si>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</si>
  <si>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</si>
  <si>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</si>
  <si>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</si>
  <si>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</si>
  <si>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</si>
  <si>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</si>
  <si>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</si>
  <si>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</si>
  <si>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</si>
  <si>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</si>
  <si>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</si>
  <si>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</si>
  <si>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</si>
  <si>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</si>
  <si>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</si>
  <si>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</si>
  <si>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</si>
  <si>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</si>
  <si>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</si>
  <si>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</si>
  <si>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</si>
  <si>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</si>
  <si>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</si>
  <si>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</si>
  <si>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</si>
  <si>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</si>
  <si>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</si>
  <si>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</si>
  <si>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</si>
  <si>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</si>
  <si>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</si>
  <si>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</si>
  <si>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</si>
  <si>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</si>
  <si>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</si>
  <si>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</si>
  <si>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</si>
  <si>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</si>
  <si>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</si>
  <si>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</si>
  <si>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</si>
  <si>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</si>
  <si>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</si>
  <si>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</si>
  <si>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</si>
  <si>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</si>
  <si>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</si>
  <si>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</si>
  <si>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</si>
  <si>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</si>
  <si>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</si>
  <si>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</si>
  <si>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</si>
  <si>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</si>
  <si>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</si>
  <si>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</si>
  <si>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</si>
  <si>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</si>
  <si>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</si>
  <si>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</si>
  <si>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</si>
  <si>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</si>
  <si>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</si>
  <si>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</si>
  <si>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</si>
  <si>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</si>
  <si>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</si>
  <si>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</si>
  <si>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</si>
  <si>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</si>
  <si>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</si>
  <si>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</si>
  <si>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</si>
  <si>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</si>
  <si>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</si>
  <si>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</si>
  <si>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</si>
  <si>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</si>
  <si>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</si>
  <si>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</si>
  <si>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</si>
  <si>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</si>
  <si>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</si>
  <si>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</si>
  <si>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</si>
  <si>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</si>
  <si>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</si>
  <si>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</si>
  <si>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</si>
  <si>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</si>
  <si>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</si>
  <si>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</si>
  <si>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</si>
  <si>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</si>
  <si>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</si>
  <si>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</si>
  <si>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</si>
  <si>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</si>
  <si>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</si>
  <si>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</si>
  <si>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</si>
  <si>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</si>
  <si>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</si>
  <si>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</si>
  <si>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</si>
  <si>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</si>
  <si>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</si>
  <si>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</si>
  <si>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</si>
  <si>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</si>
  <si>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</si>
  <si>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</si>
  <si>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</si>
  <si>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</si>
  <si>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</si>
  <si>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</si>
  <si>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</si>
  <si>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</si>
  <si>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</si>
  <si>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</si>
  <si>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</si>
  <si>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</si>
  <si>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</si>
  <si>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</si>
  <si>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</si>
  <si>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</si>
  <si>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</si>
  <si>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</si>
  <si>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</si>
  <si>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</si>
  <si>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</si>
  <si>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</si>
  <si>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</si>
  <si>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</si>
  <si>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</si>
  <si>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</si>
  <si>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</si>
  <si>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</si>
  <si>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</si>
  <si>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</si>
  <si>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</si>
  <si>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</si>
  <si>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</si>
  <si>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</si>
  <si>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</si>
  <si>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</si>
  <si>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</si>
  <si>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</si>
  <si>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</si>
  <si>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</si>
  <si>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</si>
  <si>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</si>
  <si>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</si>
  <si>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</si>
  <si>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</si>
  <si>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</si>
  <si>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</si>
  <si>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</si>
  <si>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</si>
  <si>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</si>
  <si>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</si>
  <si>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</si>
  <si>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</si>
  <si>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</si>
  <si>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</si>
  <si>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</si>
  <si>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</si>
  <si>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</si>
  <si>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</si>
  <si>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</si>
  <si>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</si>
  <si>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</si>
  <si>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</si>
  <si>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</si>
  <si>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</si>
  <si>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</si>
  <si>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</si>
  <si>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</si>
  <si>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</si>
  <si>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</si>
  <si>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</si>
  <si>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</si>
  <si>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</si>
  <si>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</si>
  <si>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</si>
  <si>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</si>
  <si>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</si>
  <si>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</si>
  <si>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</si>
  <si>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</si>
  <si>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</si>
  <si>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</si>
  <si>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</si>
  <si>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</si>
  <si>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</si>
  <si>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</si>
  <si>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</si>
  <si>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</si>
  <si>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</si>
  <si>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</si>
  <si>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</si>
  <si>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</si>
  <si>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</si>
  <si>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</si>
  <si>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</si>
  <si>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</si>
  <si>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</si>
  <si>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</si>
  <si>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</si>
  <si>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</si>
  <si>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</si>
  <si>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</si>
  <si>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</si>
  <si>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</si>
  <si>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</si>
  <si>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</si>
  <si>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</si>
  <si>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</si>
  <si>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</si>
  <si>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</si>
  <si>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</si>
  <si>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</si>
  <si>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</si>
  <si>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</si>
  <si>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</si>
  <si>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</si>
  <si>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</si>
  <si>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</si>
  <si>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</si>
  <si>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</si>
  <si>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</si>
  <si>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</si>
  <si>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</si>
  <si>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</si>
  <si>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</si>
  <si>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</si>
  <si>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</si>
  <si>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</si>
  <si>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</si>
  <si>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</si>
  <si>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</si>
  <si>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</si>
  <si>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</si>
  <si>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</si>
  <si>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</si>
  <si>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</si>
  <si>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</si>
  <si>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</si>
  <si>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</si>
  <si>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</si>
  <si>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</si>
  <si>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</si>
  <si>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</si>
  <si>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</si>
  <si>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</si>
  <si>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</si>
  <si>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</si>
  <si>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</si>
  <si>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</si>
  <si>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</si>
  <si>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</si>
  <si>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</si>
  <si>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</si>
  <si>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</si>
  <si>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</si>
  <si>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</si>
  <si>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</si>
  <si>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</si>
  <si>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</si>
  <si>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</si>
  <si>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</si>
  <si>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</si>
  <si>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</si>
  <si>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</si>
  <si>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</si>
  <si>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</si>
  <si>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</si>
  <si>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</si>
  <si>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</si>
  <si>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</si>
  <si>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</si>
  <si>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</si>
  <si>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</si>
  <si>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</si>
  <si>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</si>
  <si>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</si>
  <si>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</si>
  <si>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</si>
  <si>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</si>
  <si>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</si>
  <si>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</si>
  <si>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</si>
  <si>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</si>
  <si>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</si>
  <si>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</si>
  <si>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</si>
  <si>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</si>
  <si>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</si>
  <si>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</si>
  <si>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</si>
  <si>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</si>
  <si>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</si>
  <si>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</si>
  <si>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</si>
  <si>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</si>
  <si>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</si>
  <si>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</si>
  <si>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</si>
  <si>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</si>
  <si>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</si>
  <si>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</si>
  <si>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</si>
  <si>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</si>
  <si>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</si>
  <si>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</si>
  <si>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</si>
  <si>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</si>
  <si>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</si>
  <si>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</si>
  <si>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</si>
  <si>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</si>
  <si>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</si>
  <si>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</si>
  <si>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</si>
  <si>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</si>
  <si>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</si>
  <si>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</si>
  <si>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</si>
  <si>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</si>
  <si>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</si>
  <si>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</si>
  <si>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</si>
  <si>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</si>
  <si>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</si>
  <si>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</si>
  <si>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</si>
  <si>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</si>
  <si>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</si>
  <si>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</si>
  <si>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</si>
  <si>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</si>
  <si>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</si>
  <si>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</si>
  <si>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</si>
  <si>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</si>
  <si>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</si>
  <si>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</si>
  <si>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</si>
  <si>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</si>
  <si>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</si>
  <si>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</si>
  <si>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</si>
  <si>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</si>
  <si>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</si>
  <si>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</si>
  <si>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</si>
  <si>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</si>
  <si>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</si>
  <si>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</si>
  <si>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</si>
  <si>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</si>
  <si>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</si>
  <si>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</si>
  <si>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</si>
  <si>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</si>
  <si>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</si>
  <si>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</si>
  <si>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</si>
  <si>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</si>
  <si>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</si>
  <si>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</si>
  <si>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</si>
  <si>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</si>
  <si>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</si>
  <si>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</si>
  <si>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</si>
  <si>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</si>
  <si>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</si>
  <si>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</si>
  <si>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</si>
  <si>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</si>
  <si>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</si>
  <si>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</si>
  <si>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</si>
  <si>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</si>
  <si>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</si>
  <si>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</si>
  <si>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</si>
  <si>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</si>
  <si>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</si>
  <si>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</si>
  <si>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</si>
  <si>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</si>
  <si>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</si>
  <si>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</si>
  <si>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</si>
  <si>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</si>
  <si>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</si>
  <si>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</si>
  <si>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</si>
  <si>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</si>
  <si>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</si>
  <si>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</si>
  <si>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</si>
  <si>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</si>
  <si>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</si>
  <si>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</si>
  <si>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</si>
  <si>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</si>
  <si>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</si>
  <si>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</si>
  <si>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</si>
  <si>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</si>
  <si>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</si>
  <si>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</si>
  <si>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</si>
  <si>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</si>
  <si>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</si>
  <si>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</si>
  <si>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</si>
  <si>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</si>
  <si>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</si>
  <si>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</si>
  <si>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</si>
  <si>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</si>
  <si>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</si>
  <si>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</si>
  <si>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</si>
  <si>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</si>
  <si>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</si>
  <si>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</si>
  <si>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</si>
  <si>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</si>
  <si>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</si>
  <si>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</si>
  <si>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</si>
  <si>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</si>
  <si>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</si>
  <si>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</si>
  <si>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</si>
  <si>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</si>
  <si>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</si>
  <si>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</si>
  <si>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</si>
  <si>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</si>
  <si>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</si>
  <si>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</si>
  <si>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</si>
  <si>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</si>
  <si>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</si>
  <si>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</si>
  <si>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</si>
  <si>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</si>
  <si>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</si>
  <si>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</si>
  <si>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</si>
  <si>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</si>
  <si>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</si>
  <si>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</si>
  <si>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</si>
  <si>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</si>
  <si>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</si>
  <si>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</si>
  <si>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</si>
  <si>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</si>
  <si>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</si>
  <si>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</si>
  <si>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</si>
  <si>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</si>
  <si>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</si>
  <si>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</si>
  <si>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</si>
  <si>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</si>
  <si>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</si>
  <si>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</si>
  <si>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</si>
  <si>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</si>
  <si>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</si>
  <si>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</si>
  <si>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</si>
  <si>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</si>
  <si>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</si>
  <si>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</si>
  <si>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</si>
  <si>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</si>
  <si>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</si>
  <si>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</si>
  <si>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</si>
  <si>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</si>
  <si>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</si>
  <si>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</si>
  <si>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</si>
  <si>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</si>
  <si>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</si>
  <si>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</si>
  <si>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</si>
  <si>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</si>
  <si>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</si>
  <si>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</si>
  <si>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</si>
  <si>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</si>
  <si>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</si>
  <si>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</si>
  <si>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</si>
  <si>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</si>
  <si>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</si>
  <si>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</si>
  <si>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</si>
  <si>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</si>
  <si>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</si>
  <si>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</si>
  <si>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</si>
  <si>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</si>
  <si>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</si>
  <si>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</si>
  <si>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</si>
  <si>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</si>
  <si>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</si>
  <si>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</si>
  <si>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</si>
  <si>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</si>
  <si>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</si>
  <si>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</si>
  <si>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</si>
  <si>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</si>
  <si>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</si>
  <si>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</si>
  <si>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</si>
  <si>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</si>
  <si>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</si>
  <si>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</si>
  <si>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</si>
  <si>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</si>
  <si>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</si>
  <si>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</si>
  <si>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</si>
  <si>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</si>
  <si>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</si>
  <si>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</si>
  <si>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</si>
  <si>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</si>
  <si>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</si>
  <si>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</si>
  <si>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</si>
  <si>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</si>
  <si>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</si>
  <si>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</si>
  <si>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</si>
  <si>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</si>
  <si>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</si>
  <si>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</si>
  <si>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</si>
  <si>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</si>
  <si>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</si>
  <si>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</si>
  <si>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</si>
  <si>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</si>
  <si>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</si>
  <si>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</si>
  <si>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</si>
  <si>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</si>
  <si>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</si>
  <si>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</si>
  <si>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</si>
  <si>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</si>
  <si>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</si>
  <si>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</si>
  <si>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</si>
  <si>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</si>
  <si>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</si>
  <si>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</si>
  <si>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</si>
  <si>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</si>
  <si>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</si>
  <si>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</si>
  <si>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</si>
  <si>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</si>
  <si>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</si>
  <si>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</si>
  <si>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</si>
  <si>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</si>
  <si>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</si>
  <si>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</si>
  <si>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</si>
  <si>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</si>
  <si>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</si>
  <si>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</si>
  <si>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</si>
  <si>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</si>
  <si>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</si>
  <si>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</si>
  <si>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</si>
  <si>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</si>
  <si>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</si>
  <si>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</si>
  <si>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</si>
  <si>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</si>
  <si>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</si>
  <si>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</si>
  <si>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</si>
  <si>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</si>
  <si>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</si>
  <si>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</si>
  <si>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</si>
  <si>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</si>
  <si>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</si>
  <si>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</si>
  <si>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</si>
  <si>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</si>
  <si>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</si>
  <si>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</si>
  <si>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</si>
  <si>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</si>
  <si>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</si>
  <si>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</si>
  <si>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</si>
  <si>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</si>
  <si>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</si>
  <si>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</si>
  <si>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</si>
  <si>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</si>
  <si>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</si>
  <si>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</si>
  <si>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</si>
  <si>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</si>
  <si>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</si>
  <si>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</si>
  <si>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</si>
  <si>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</si>
  <si>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</si>
  <si>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</si>
  <si>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</si>
  <si>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</si>
  <si>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</si>
  <si>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</si>
  <si>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</si>
  <si>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</si>
  <si>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</si>
  <si>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</si>
  <si>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</si>
  <si>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</si>
  <si>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</si>
  <si>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</si>
  <si>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</si>
  <si>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</si>
  <si>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</si>
  <si>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</si>
  <si>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</si>
  <si>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</si>
  <si>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</si>
  <si>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</si>
  <si>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</si>
  <si>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</si>
  <si>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01.01.2019</t>
  </si>
  <si>
    <t>31.12.2023</t>
  </si>
  <si>
    <t>24.12.2021 16:08:55</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</si>
  <si>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</si>
  <si>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</si>
  <si>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</si>
  <si>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</si>
  <si>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</si>
  <si>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</si>
  <si>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</si>
  <si>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</si>
  <si>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</si>
  <si>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</si>
  <si>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</si>
  <si>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</si>
  <si>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</si>
  <si>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</si>
  <si>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</si>
  <si>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</si>
  <si>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</si>
  <si>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</si>
  <si>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</si>
  <si>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</si>
  <si>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</si>
  <si>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</si>
  <si>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</si>
  <si>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</si>
  <si>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</si>
  <si>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</si>
  <si>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</si>
  <si>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</si>
  <si>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</si>
  <si>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</si>
  <si>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</si>
  <si>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</si>
  <si>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</si>
  <si>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</si>
  <si>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</si>
  <si>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</si>
  <si>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</si>
  <si>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</si>
  <si>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</si>
  <si>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</si>
  <si>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</si>
  <si>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</si>
  <si>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</si>
  <si>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</si>
  <si>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</si>
  <si>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</si>
  <si>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</si>
  <si>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</si>
  <si>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</si>
  <si>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</si>
  <si>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</si>
  <si>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</si>
  <si>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</si>
  <si>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</si>
  <si>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</si>
  <si>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</si>
  <si>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</si>
  <si>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</si>
  <si>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</si>
  <si>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</si>
  <si>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</si>
  <si>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</si>
  <si>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</si>
  <si>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</si>
  <si>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</si>
  <si>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</si>
  <si>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</si>
  <si>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</si>
  <si>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</si>
  <si>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</si>
  <si>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</si>
  <si>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</si>
  <si>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</si>
  <si>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</si>
  <si>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</si>
  <si>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</si>
  <si>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</si>
  <si>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</si>
  <si>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</si>
  <si>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</si>
  <si>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</si>
  <si>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</si>
  <si>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</si>
  <si>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</si>
  <si>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</si>
  <si>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</si>
  <si>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</si>
  <si>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</si>
  <si>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26322530</t>
  </si>
  <si>
    <t>АО "Казанькомпрессормаш"</t>
  </si>
  <si>
    <t>1660004878</t>
  </si>
  <si>
    <t>166001001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</si>
  <si>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</si>
  <si>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</si>
  <si>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</si>
  <si>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</si>
  <si>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</si>
  <si>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</si>
  <si>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</si>
  <si>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</si>
  <si>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</si>
  <si>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</si>
  <si>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</si>
  <si>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</si>
  <si>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</si>
  <si>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</si>
  <si>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</si>
  <si>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</si>
  <si>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</si>
  <si>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</si>
  <si>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</si>
  <si>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</si>
  <si>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</si>
  <si>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</si>
  <si>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</si>
  <si>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</si>
  <si>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</si>
  <si>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</si>
  <si>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</si>
  <si>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</si>
  <si>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</si>
  <si>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</si>
  <si>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</si>
  <si>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</si>
  <si>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</si>
  <si>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</si>
  <si>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</si>
  <si>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</si>
  <si>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</si>
  <si>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</si>
  <si>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</si>
  <si>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</si>
  <si>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</si>
  <si>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</si>
  <si>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</si>
  <si>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</si>
  <si>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</si>
  <si>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</si>
  <si>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</si>
  <si>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</si>
  <si>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</si>
  <si>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</si>
  <si>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</si>
  <si>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</si>
  <si>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</si>
  <si>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</si>
  <si>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</si>
  <si>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</si>
  <si>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</si>
  <si>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</si>
  <si>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</si>
  <si>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</si>
  <si>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</si>
  <si>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</si>
  <si>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</si>
  <si>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</si>
  <si>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</si>
  <si>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</si>
  <si>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</si>
  <si>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</si>
  <si>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</si>
  <si>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</si>
  <si>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</si>
  <si>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</si>
  <si>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</si>
  <si>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</si>
  <si>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</si>
  <si>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</si>
  <si>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</si>
  <si>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</si>
  <si>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</si>
  <si>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</si>
  <si>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</si>
  <si>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</si>
  <si>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</si>
  <si>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</si>
  <si>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</si>
  <si>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</si>
  <si>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</si>
  <si>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</si>
  <si>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</si>
  <si>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</si>
  <si>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</si>
  <si>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</si>
  <si>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</si>
  <si>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</si>
  <si>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</si>
  <si>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</si>
  <si>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</si>
  <si>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</si>
  <si>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</si>
  <si>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</si>
  <si>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</si>
  <si>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</si>
  <si>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</si>
  <si>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</si>
  <si>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</si>
  <si>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</si>
  <si>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</si>
  <si>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</si>
  <si>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</si>
  <si>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</si>
  <si>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</si>
  <si>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</si>
  <si>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</si>
  <si>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</si>
  <si>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</si>
  <si>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</si>
  <si>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</si>
  <si>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</si>
  <si>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</si>
  <si>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</si>
  <si>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</si>
  <si>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</si>
  <si>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</si>
  <si>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</si>
  <si>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</si>
  <si>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</si>
  <si>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</si>
  <si>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</si>
  <si>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</si>
  <si>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</si>
  <si>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</si>
  <si>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</si>
  <si>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</si>
  <si>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</si>
  <si>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</si>
  <si>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</si>
  <si>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</si>
  <si>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</si>
  <si>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</si>
  <si>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</si>
  <si>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</si>
  <si>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</si>
  <si>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</si>
  <si>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</si>
  <si>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</si>
  <si>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</si>
  <si>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</si>
  <si>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</si>
  <si>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</si>
  <si>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</si>
  <si>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</si>
  <si>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</si>
  <si>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</si>
  <si>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</si>
  <si>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</si>
  <si>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</si>
  <si>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</si>
  <si>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</si>
  <si>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</si>
  <si>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</si>
  <si>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</si>
  <si>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</si>
  <si>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</si>
  <si>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</si>
  <si>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</si>
  <si>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</si>
  <si>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</si>
  <si>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</si>
  <si>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</si>
  <si>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</si>
  <si>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</si>
  <si>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</si>
  <si>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</si>
  <si>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</si>
  <si>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</si>
  <si>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</si>
  <si>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</si>
  <si>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</si>
  <si>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</si>
  <si>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</si>
  <si>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</si>
  <si>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</si>
  <si>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</si>
  <si>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</si>
  <si>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</si>
  <si>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</si>
  <si>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</si>
  <si>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</si>
  <si>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</si>
  <si>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</si>
  <si>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</si>
  <si>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</si>
  <si>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</si>
  <si>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</si>
  <si>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</si>
  <si>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</si>
  <si>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</si>
  <si>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</si>
  <si>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</si>
  <si>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</si>
  <si>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</si>
  <si>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</si>
  <si>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</si>
  <si>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</si>
  <si>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</si>
  <si>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</si>
  <si>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</si>
  <si>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</si>
  <si>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</si>
  <si>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</si>
  <si>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</si>
  <si>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</si>
  <si>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</si>
  <si>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</si>
  <si>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</si>
  <si>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</si>
  <si>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</si>
  <si>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</si>
  <si>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</si>
  <si>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</si>
  <si>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</si>
  <si>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</si>
  <si>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</si>
  <si>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</si>
  <si>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</si>
  <si>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</si>
  <si>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</si>
  <si>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</si>
  <si>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</si>
  <si>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</si>
  <si>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</si>
  <si>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</si>
  <si>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</si>
  <si>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</si>
  <si>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</si>
  <si>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</si>
  <si>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</si>
  <si>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</si>
  <si>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</si>
  <si>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</si>
  <si>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</si>
  <si>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</si>
  <si>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</si>
  <si>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</si>
  <si>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</si>
  <si>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</si>
  <si>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</si>
  <si>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</si>
  <si>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</si>
  <si>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</si>
  <si>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</si>
  <si>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</si>
  <si>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</si>
  <si>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</si>
  <si>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</si>
  <si>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</si>
  <si>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</si>
  <si>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</si>
  <si>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</si>
  <si>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</si>
  <si>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</si>
  <si>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</si>
  <si>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</si>
  <si>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</si>
  <si>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</si>
  <si>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</si>
  <si>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</si>
  <si>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</si>
  <si>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</si>
  <si>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</si>
  <si>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</si>
  <si>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</si>
  <si>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</si>
  <si>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</si>
  <si>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</si>
  <si>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</si>
  <si>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</si>
  <si>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</si>
  <si>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</si>
  <si>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</si>
  <si>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</si>
  <si>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</si>
  <si>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</si>
  <si>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</si>
  <si>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</si>
  <si>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</si>
  <si>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</si>
  <si>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</si>
  <si>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</si>
  <si>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</si>
  <si>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</si>
  <si>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</si>
  <si>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</si>
  <si>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</si>
  <si>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</si>
  <si>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</si>
  <si>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</si>
  <si>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</si>
  <si>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</si>
  <si>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</si>
  <si>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</si>
  <si>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</si>
  <si>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</si>
  <si>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</si>
  <si>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</si>
  <si>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</si>
  <si>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</si>
  <si>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</si>
  <si>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</si>
  <si>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</si>
  <si>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</si>
  <si>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</si>
  <si>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</si>
  <si>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</si>
  <si>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</si>
  <si>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</si>
  <si>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</si>
  <si>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</si>
  <si>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</si>
  <si>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</si>
  <si>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</si>
  <si>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</si>
  <si>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</si>
  <si>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</si>
  <si>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</si>
  <si>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</si>
  <si>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</si>
  <si>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</si>
  <si>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</si>
  <si>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</si>
  <si>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</si>
  <si>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</si>
  <si>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</si>
  <si>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</si>
  <si>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</si>
  <si>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</si>
  <si>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</si>
  <si>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</si>
  <si>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</si>
  <si>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</si>
  <si>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</si>
  <si>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</si>
  <si>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</si>
  <si>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</si>
  <si>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</si>
  <si>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</si>
  <si>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</si>
  <si>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</si>
  <si>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</si>
  <si>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</si>
  <si>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</si>
  <si>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</si>
  <si>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</si>
  <si>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</si>
  <si>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</si>
  <si>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</si>
  <si>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</si>
  <si>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</si>
  <si>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</si>
  <si>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</si>
  <si>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</si>
  <si>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</si>
  <si>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</si>
  <si>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</si>
  <si>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</si>
  <si>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</si>
  <si>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</si>
  <si>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</si>
  <si>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</si>
  <si>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</si>
  <si>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</si>
  <si>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</si>
  <si>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</si>
  <si>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</si>
  <si>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</si>
  <si>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</si>
  <si>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</si>
  <si>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</si>
  <si>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</si>
  <si>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</si>
  <si>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</si>
  <si>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</si>
  <si>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</si>
  <si>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</si>
  <si>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</si>
  <si>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</si>
  <si>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</si>
  <si>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</si>
  <si>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</si>
  <si>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</si>
  <si>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</si>
  <si>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</si>
  <si>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</si>
  <si>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</si>
  <si>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</si>
  <si>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</si>
  <si>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</si>
  <si>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</si>
  <si>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</si>
  <si>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</si>
  <si>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</si>
  <si>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</si>
  <si>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31439881</t>
  </si>
  <si>
    <t>ООО "РегНефтеТорг-7"</t>
  </si>
  <si>
    <t>1655398641</t>
  </si>
  <si>
    <t>14-02-2018 00:00:00</t>
  </si>
  <si>
    <t>30847997</t>
  </si>
  <si>
    <t>ООО "Родник"</t>
  </si>
  <si>
    <t>1601009169</t>
  </si>
  <si>
    <t>160101001</t>
  </si>
  <si>
    <t>24-03-2021 00:00:00</t>
  </si>
  <si>
    <t>31243870</t>
  </si>
  <si>
    <t>ООО "СК-16"</t>
  </si>
  <si>
    <t>1658159338</t>
  </si>
  <si>
    <t>01-10-2014 00:00:00</t>
  </si>
  <si>
    <t>26354446</t>
  </si>
  <si>
    <t>ООО "СКП "Татнефть-Ак Барс"</t>
  </si>
  <si>
    <t>1655085014</t>
  </si>
  <si>
    <t>31423166</t>
  </si>
  <si>
    <t>ООО "СТК КОМПЛЕКТ"</t>
  </si>
  <si>
    <t>1659188444</t>
  </si>
  <si>
    <t>12-02-2018 00:00:00</t>
  </si>
  <si>
    <t>26354364</t>
  </si>
  <si>
    <t>ООО "Спасские коммунальные сети"</t>
  </si>
  <si>
    <t>1637005369</t>
  </si>
  <si>
    <t>163701001</t>
  </si>
  <si>
    <t>31509043</t>
  </si>
  <si>
    <t>ООО "ТГ"</t>
  </si>
  <si>
    <t>1659216451</t>
  </si>
  <si>
    <t>31317287</t>
  </si>
  <si>
    <t>ООО "ТЕПЛОГАРАНТ"</t>
  </si>
  <si>
    <t>1655418400</t>
  </si>
  <si>
    <t>31293680</t>
  </si>
  <si>
    <t>ООО "ТТК"</t>
  </si>
  <si>
    <t>1659186172</t>
  </si>
  <si>
    <t>31060076</t>
  </si>
  <si>
    <t>ООО "Татинтек"</t>
  </si>
  <si>
    <t>1644055843</t>
  </si>
  <si>
    <t>31458245</t>
  </si>
  <si>
    <t>ООО "Тепло"</t>
  </si>
  <si>
    <t>1656109973</t>
  </si>
  <si>
    <t>26354324</t>
  </si>
  <si>
    <t>ООО "Тепло-Сервис"</t>
  </si>
  <si>
    <t>1609010695</t>
  </si>
  <si>
    <t>26354393</t>
  </si>
  <si>
    <t>ООО "Тепло-Энергосервис"</t>
  </si>
  <si>
    <t>1644032236</t>
  </si>
  <si>
    <t>28423143</t>
  </si>
  <si>
    <t>ООО "Тепло-Энергосервис+"</t>
  </si>
  <si>
    <t>1644067711</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</si>
  <si>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</si>
  <si>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</si>
  <si>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</si>
  <si>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</si>
  <si>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</si>
  <si>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</si>
  <si>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</si>
  <si>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</si>
  <si>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</si>
  <si>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</si>
  <si>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</si>
  <si>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</si>
  <si>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</si>
  <si>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</si>
  <si>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</si>
  <si>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</si>
  <si>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</si>
  <si>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</si>
  <si>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</si>
  <si>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</si>
  <si>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</si>
  <si>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</si>
  <si>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31189349</t>
  </si>
  <si>
    <t>ООО "Теплокоминвест+"</t>
  </si>
  <si>
    <t>1616031470</t>
  </si>
  <si>
    <t>30-07-2019 00:00:00</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</si>
  <si>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</si>
  <si>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</si>
  <si>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</si>
  <si>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</si>
  <si>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</si>
  <si>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</si>
  <si>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</si>
  <si>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</si>
  <si>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</si>
  <si>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</si>
  <si>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</si>
  <si>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</si>
  <si>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</si>
  <si>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</si>
  <si>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</si>
  <si>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</si>
  <si>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</si>
  <si>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</si>
  <si>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</si>
  <si>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</si>
  <si>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</si>
  <si>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</si>
  <si>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</si>
  <si>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</si>
  <si>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26628367</t>
  </si>
  <si>
    <t>ООО "УК "ВОТ-Комфорт"</t>
  </si>
  <si>
    <t>1658105572</t>
  </si>
  <si>
    <t>20-01-2021 00:00:00</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</si>
  <si>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</si>
  <si>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</si>
  <si>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</si>
  <si>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</si>
  <si>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</si>
  <si>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</si>
  <si>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</si>
  <si>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</si>
  <si>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</si>
  <si>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</si>
  <si>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</si>
  <si>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</si>
  <si>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</si>
  <si>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</si>
  <si>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</si>
  <si>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30852067</t>
  </si>
  <si>
    <t>ООО "Шугуровские сети"</t>
  </si>
  <si>
    <t>1649036361</t>
  </si>
  <si>
    <t>29-07-2020 00:00:00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</si>
  <si>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</si>
  <si>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</si>
  <si>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</si>
  <si>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</si>
  <si>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</si>
  <si>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</si>
  <si>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</si>
  <si>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</si>
  <si>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</si>
  <si>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</si>
  <si>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</si>
  <si>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</si>
  <si>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</si>
  <si>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</si>
  <si>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</si>
  <si>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</si>
  <si>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</si>
  <si>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</si>
  <si>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</si>
  <si>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</si>
  <si>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</si>
  <si>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</si>
  <si>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</si>
  <si>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</si>
  <si>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</si>
  <si>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</si>
  <si>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</si>
  <si>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</si>
  <si>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</si>
  <si>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</si>
  <si>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</si>
  <si>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</si>
  <si>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</si>
  <si>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</si>
  <si>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</si>
  <si>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</si>
  <si>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</si>
  <si>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</si>
  <si>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</si>
  <si>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</si>
  <si>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</si>
  <si>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</si>
  <si>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</si>
  <si>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</si>
  <si>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</si>
  <si>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</si>
  <si>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</si>
  <si>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</si>
  <si>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</si>
  <si>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</si>
  <si>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</si>
  <si>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</si>
  <si>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</si>
  <si>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</si>
  <si>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</si>
  <si>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</si>
  <si>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</si>
  <si>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</si>
  <si>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</si>
  <si>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</si>
  <si>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</si>
  <si>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</si>
  <si>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</si>
  <si>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</si>
  <si>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</si>
  <si>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</si>
  <si>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</si>
  <si>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</si>
  <si>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</si>
  <si>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</si>
  <si>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</si>
  <si>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</si>
  <si>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</si>
  <si>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29648390</t>
  </si>
  <si>
    <t>ФГБУН "Федеральный исследовательский центр " Казанский научный центр Российской академии наук (ФИЦ КазНЦ РАН)</t>
  </si>
  <si>
    <t>1655022127</t>
  </si>
  <si>
    <t>26354459</t>
  </si>
  <si>
    <t>ФКП "Казанский государственный казенный пороховой завод"</t>
  </si>
  <si>
    <t>1656025681</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</si>
  <si>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</si>
  <si>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</si>
  <si>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</si>
  <si>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</si>
  <si>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</si>
  <si>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</si>
  <si>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</si>
  <si>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</si>
  <si>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27539502</t>
  </si>
  <si>
    <t>Филиал ЗАО "Пивоварня Москва-Эфес" в г.Казань</t>
  </si>
  <si>
    <t>7726260234</t>
  </si>
  <si>
    <t>28-04-2012 00:00:00</t>
  </si>
  <si>
    <t>20-12-2020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</si>
  <si>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</si>
  <si>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</si>
  <si>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</si>
  <si>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</si>
  <si>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</si>
  <si>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</si>
  <si>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</si>
  <si>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</si>
  <si>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</si>
  <si>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</si>
  <si>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</si>
  <si>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</si>
  <si>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07.12.2021</t>
  </si>
  <si>
    <t>Государственный комитет Республики Татарстан по тарифам</t>
  </si>
  <si>
    <t>5-8/тэ</t>
  </si>
  <si>
    <t>Официальный сайт правовой информации Министерства юстиции РТ:  http//pravo.tatarstan.ru</t>
  </si>
  <si>
    <t>455-95/тэ-2021</t>
  </si>
  <si>
    <t>Абдулхаков Рустам Рифгатович</t>
  </si>
  <si>
    <t>420021, г.Казань, ул. Габдуллы Тукая, 162</t>
  </si>
  <si>
    <t>Камалова Эльвира Салиховна</t>
  </si>
  <si>
    <t>начальник ПФО</t>
  </si>
  <si>
    <t>(843) 211 12 96</t>
  </si>
  <si>
    <t>pfo-kazenergo@mail.ru</t>
  </si>
  <si>
    <t>О</t>
  </si>
  <si>
    <t>Город Казань, Город Казань (92701000);</t>
  </si>
  <si>
    <t>Тариф на услуги по передаче тепловой энергии</t>
  </si>
  <si>
    <t>30.06.2019</t>
  </si>
  <si>
    <t>01.07.2019</t>
  </si>
  <si>
    <t>31.12.2019</t>
  </si>
  <si>
    <t>01.01.2020</t>
  </si>
  <si>
    <t>30.06.2020</t>
  </si>
  <si>
    <t>01.07.2020</t>
  </si>
  <si>
    <t>31.12.2020</t>
  </si>
  <si>
    <t>01.01.2021</t>
  </si>
  <si>
    <t>30.06.2021</t>
  </si>
  <si>
    <t>01.07.2021</t>
  </si>
  <si>
    <t>31.12.2021</t>
  </si>
  <si>
    <t>30.06.2022</t>
  </si>
  <si>
    <t>01.07.2022</t>
  </si>
  <si>
    <t>31.12.2022</t>
  </si>
  <si>
    <t>01.01.2023</t>
  </si>
  <si>
    <t>30.06.2023</t>
  </si>
  <si>
    <t>01.07.2023</t>
  </si>
  <si>
    <t xml:space="preserve">Данные скорректированы в соответствии с постановлением ГК РТТ № 455-95/тэ-2021 от 07.12.2021  "О корректировке на 2022 год долгосрочных тарифов на услуги по передаче тепловой энергии, оказываемые Акционерным обществом "Казэнерго", установленных постановлением ГК РТТ от 16.11.2018 №5-8/тэ"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</si>
</sst>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84</xdr:col>
      <xdr:colOff>38100</xdr:colOff>
      <xdr:row>23</xdr:row>
      <xdr:rowOff>0</xdr:rowOff>
    </xdr:from>
    <xdr:to>
      <xdr:col>84</xdr:col>
      <xdr:colOff>228600</xdr:colOff>
      <xdr:row>23</xdr:row>
      <xdr:rowOff>190500</xdr:rowOff>
    </xdr:to>
    <xdr:grpSp>
      <xdr:nvGrpSpPr>
        <xdr:cNvPr id="4" name="shCalendar" hidden="1"/>
        <xdr:cNvGrpSpPr>
          <a:grpSpLocks/>
        </xdr:cNvGrpSpPr>
      </xdr:nvGrpSpPr>
      <xdr:grpSpPr bwMode="auto">
        <a:xfrm>
          <a:off x="38528625" y="4124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xdr:cNvGrpSpPr>
          <a:grpSpLocks/>
        </xdr:cNvGrpSpPr>
      </xdr:nvGrpSpPr>
      <xdr:grpSpPr bwMode="auto">
        <a:xfrm>
          <a:off x="7219950" y="56769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6" t="s">
        <v>491</v>
      </c>
      <c r="G2" s="1197"/>
      <c r="H2" s="1198"/>
      <c r="I2" s="435"/>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07.12.2021</v>
      </c>
      <c r="I7" s="196" t="s">
        <v>493</v>
      </c>
      <c r="J7" s="333"/>
      <c r="K7" s="214"/>
      <c r="L7" s="214"/>
      <c r="M7" s="214"/>
      <c r="N7" s="214"/>
      <c r="O7" s="214"/>
      <c r="P7" s="214"/>
      <c r="Q7" s="214"/>
      <c r="R7" s="214"/>
      <c r="S7" s="214"/>
      <c r="T7" s="214"/>
    </row>
    <row r="8" spans="1:20" s="190" customFormat="1" ht="45">
      <c r="A8" s="1200">
        <v>1</v>
      </c>
      <c r="B8" s="214"/>
      <c r="C8" s="214"/>
      <c r="D8" s="214"/>
      <c r="F8" s="334" t="e">
        <f ca="1">"2." &amp;mergeValue(A8)</f>
        <v>#NAME?</v>
      </c>
      <c r="G8" s="416" t="s">
        <v>494</v>
      </c>
      <c r="H8" s="317"/>
      <c r="I8" s="196" t="s">
        <v>591</v>
      </c>
      <c r="J8" s="333"/>
      <c r="K8" s="214"/>
      <c r="L8" s="214"/>
      <c r="M8" s="214"/>
      <c r="N8" s="214"/>
      <c r="O8" s="214"/>
      <c r="P8" s="214"/>
      <c r="Q8" s="214"/>
      <c r="R8" s="214"/>
      <c r="S8" s="214"/>
      <c r="T8" s="214"/>
    </row>
    <row r="9" spans="1:20" s="190" customFormat="1" ht="22.5">
      <c r="A9" s="1200"/>
      <c r="B9" s="214"/>
      <c r="C9" s="214"/>
      <c r="D9" s="214"/>
      <c r="F9" s="334" t="e">
        <f ca="1">"3." &amp;mergeValue(A9)</f>
        <v>#NAME?</v>
      </c>
      <c r="G9" s="416" t="s">
        <v>495</v>
      </c>
      <c r="H9" s="317"/>
      <c r="I9" s="196" t="s">
        <v>589</v>
      </c>
      <c r="J9" s="333"/>
      <c r="K9" s="214"/>
      <c r="L9" s="214"/>
      <c r="M9" s="214"/>
      <c r="N9" s="214"/>
      <c r="O9" s="214"/>
      <c r="P9" s="214"/>
      <c r="Q9" s="214"/>
      <c r="R9" s="214"/>
      <c r="S9" s="214"/>
      <c r="T9" s="214"/>
    </row>
    <row r="10" spans="1:20" s="190" customFormat="1" ht="22.5">
      <c r="A10" s="1200"/>
      <c r="B10" s="214"/>
      <c r="C10" s="214"/>
      <c r="D10" s="214"/>
      <c r="F10" s="334" t="e">
        <f ca="1">"4."&amp;mergeValue(A10)</f>
        <v>#NAME?</v>
      </c>
      <c r="G10" s="416" t="s">
        <v>496</v>
      </c>
      <c r="H10" s="318" t="s">
        <v>458</v>
      </c>
      <c r="I10" s="196"/>
      <c r="J10" s="333"/>
      <c r="K10" s="214"/>
      <c r="L10" s="214"/>
      <c r="M10" s="214"/>
      <c r="N10" s="214"/>
      <c r="O10" s="214"/>
      <c r="P10" s="214"/>
      <c r="Q10" s="214"/>
      <c r="R10" s="214"/>
      <c r="S10" s="214"/>
      <c r="T10" s="214"/>
    </row>
    <row r="11" spans="1:20" s="190" customFormat="1" ht="18.75">
      <c r="A11" s="1200"/>
      <c r="B11" s="1200">
        <v>1</v>
      </c>
      <c r="C11" s="343"/>
      <c r="D11" s="343"/>
      <c r="F11" s="334" t="e">
        <f ca="1">"4."&amp;mergeValue(A11) &amp;"."&amp;mergeValue(B11)</f>
        <v>#NAME?</v>
      </c>
      <c r="G11" s="324" t="s">
        <v>593</v>
      </c>
      <c r="H11" s="317" t="str">
        <f>IF(region_name="","",region_name)</f>
        <v>Республика Татарстан</v>
      </c>
      <c r="I11" s="196" t="s">
        <v>499</v>
      </c>
      <c r="J11" s="333"/>
      <c r="K11" s="214"/>
      <c r="L11" s="214"/>
      <c r="M11" s="214"/>
      <c r="N11" s="214"/>
      <c r="O11" s="214"/>
      <c r="P11" s="214"/>
      <c r="Q11" s="214"/>
      <c r="R11" s="214"/>
      <c r="S11" s="214"/>
      <c r="T11" s="214"/>
    </row>
    <row r="12" spans="1:20" s="190" customFormat="1" ht="22.5">
      <c r="A12" s="1200"/>
      <c r="B12" s="1200"/>
      <c r="C12" s="1200">
        <v>1</v>
      </c>
      <c r="D12" s="343"/>
      <c r="F12" s="334" t="e">
        <f ca="1">"4."&amp;mergeValue(A12) &amp;"."&amp;mergeValue(B12)&amp;"."&amp;mergeValue(C12)</f>
        <v>#NAME?</v>
      </c>
      <c r="G12" s="340" t="s">
        <v>497</v>
      </c>
      <c r="H12" s="317"/>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e">
        <f ca="1">"4."&amp;mergeValue(A13) &amp;"."&amp;mergeValue(B13)&amp;"."&amp;mergeValue(C13)&amp;"."&amp;mergeValue(D13)</f>
        <v>#NAME?</v>
      </c>
      <c r="G13" s="419" t="s">
        <v>498</v>
      </c>
      <c r="H13" s="317"/>
      <c r="I13" s="1201" t="s">
        <v>592</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420"/>
      <c r="G15" s="195" t="s">
        <v>403</v>
      </c>
      <c r="H15" s="421"/>
      <c r="I15" s="422"/>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5" t="s">
        <v>594</v>
      </c>
      <c r="H19" s="1195"/>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28" t="s">
        <v>633</v>
      </c>
      <c r="M5" s="1228"/>
      <c r="N5" s="1228"/>
      <c r="O5" s="1228"/>
      <c r="P5" s="1228"/>
      <c r="Q5" s="1228"/>
      <c r="R5" s="1228"/>
      <c r="S5" s="1228"/>
      <c r="T5" s="1228"/>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05" t="str">
        <f>IF(NameOrPr_ch="",IF(NameOrPr="","",NameOrPr),NameOrPr_ch)</f>
        <v>Государственный комитет Республики Татарстан по тарифам</v>
      </c>
      <c r="P7" s="1205"/>
      <c r="Q7" s="1205"/>
      <c r="R7" s="1205"/>
      <c r="S7" s="1205"/>
      <c r="T7" s="1205"/>
      <c r="U7" s="583"/>
      <c r="V7" s="583"/>
      <c r="W7" s="520"/>
      <c r="X7" s="591"/>
      <c r="Y7" s="591"/>
      <c r="Z7" s="591"/>
      <c r="AA7" s="591"/>
      <c r="AB7" s="591"/>
      <c r="AC7" s="591"/>
    </row>
    <row r="8" spans="1:29" s="571" customFormat="1" ht="18.75">
      <c r="A8" s="591"/>
      <c r="B8" s="591"/>
      <c r="C8" s="591"/>
      <c r="D8" s="591"/>
      <c r="E8" s="591"/>
      <c r="F8" s="591"/>
      <c r="G8" s="591"/>
      <c r="H8" s="591"/>
      <c r="L8" s="500"/>
      <c r="M8" s="618" t="s">
        <v>597</v>
      </c>
      <c r="N8" s="667"/>
      <c r="O8" s="1205" t="str">
        <f>IF(datePr_ch="",IF(datePr="","",datePr),datePr_ch)</f>
        <v>07.12.2021</v>
      </c>
      <c r="P8" s="1205"/>
      <c r="Q8" s="1205"/>
      <c r="R8" s="1205"/>
      <c r="S8" s="1205"/>
      <c r="T8" s="1205"/>
      <c r="U8" s="583"/>
      <c r="V8" s="583"/>
      <c r="W8" s="520"/>
      <c r="X8" s="591"/>
      <c r="Y8" s="591"/>
      <c r="Z8" s="591"/>
      <c r="AA8" s="591"/>
      <c r="AB8" s="591"/>
      <c r="AC8" s="591"/>
    </row>
    <row r="9" spans="1:29" s="571" customFormat="1" ht="18.75">
      <c r="A9" s="591"/>
      <c r="B9" s="591"/>
      <c r="C9" s="591"/>
      <c r="D9" s="591"/>
      <c r="E9" s="591"/>
      <c r="F9" s="591"/>
      <c r="G9" s="591"/>
      <c r="H9" s="591"/>
      <c r="L9" s="553"/>
      <c r="M9" s="618" t="s">
        <v>596</v>
      </c>
      <c r="N9" s="667"/>
      <c r="O9" s="1205" t="str">
        <f>IF(numberPr_ch="",IF(numberPr="","",numberPr),numberPr_ch)</f>
        <v>455-95/тэ-2021</v>
      </c>
      <c r="P9" s="1205"/>
      <c r="Q9" s="1205"/>
      <c r="R9" s="1205"/>
      <c r="S9" s="1205"/>
      <c r="T9" s="1205"/>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05" t="str">
        <f>IF(IstPub_ch="",IF(IstPub="","",IstPub),IstPub_ch)</f>
        <v>Официальный сайт правовой информации Министерства юстиции РТ:  http//pravo.tatarstan.ru</v>
      </c>
      <c r="P10" s="1205"/>
      <c r="Q10" s="1205"/>
      <c r="R10" s="1205"/>
      <c r="S10" s="1205"/>
      <c r="T10" s="1205"/>
      <c r="U10" s="583"/>
      <c r="V10" s="583"/>
      <c r="W10" s="520"/>
      <c r="X10" s="591"/>
      <c r="Y10" s="591"/>
      <c r="Z10" s="591"/>
      <c r="AA10" s="591"/>
      <c r="AB10" s="591"/>
      <c r="AC10" s="591"/>
    </row>
    <row r="11" spans="1:29" s="571" customFormat="1" ht="11.25" hidden="1">
      <c r="A11" s="591"/>
      <c r="B11" s="591"/>
      <c r="C11" s="591"/>
      <c r="D11" s="591"/>
      <c r="E11" s="591"/>
      <c r="F11" s="591"/>
      <c r="G11" s="591"/>
      <c r="H11" s="591"/>
      <c r="L11" s="1229"/>
      <c r="M11" s="1229"/>
      <c r="N11" s="567"/>
      <c r="O11" s="583"/>
      <c r="P11" s="583"/>
      <c r="Q11" s="583"/>
      <c r="R11" s="583"/>
      <c r="S11" s="583"/>
      <c r="T11" s="583"/>
      <c r="U11" s="589" t="s">
        <v>373</v>
      </c>
      <c r="X11" s="591"/>
      <c r="Y11" s="591"/>
      <c r="Z11" s="591"/>
      <c r="AA11" s="591"/>
      <c r="AB11" s="591"/>
      <c r="AC11" s="591"/>
    </row>
    <row r="12" spans="1:29">
      <c r="J12" s="530"/>
      <c r="K12" s="530"/>
      <c r="L12" s="525"/>
      <c r="M12" s="525"/>
      <c r="N12" s="503"/>
      <c r="O12" s="1206"/>
      <c r="P12" s="1206"/>
      <c r="Q12" s="1206"/>
      <c r="R12" s="1206"/>
      <c r="S12" s="1206"/>
      <c r="T12" s="1206"/>
      <c r="U12" s="1206"/>
    </row>
    <row r="13" spans="1:29">
      <c r="J13" s="530"/>
      <c r="K13" s="530"/>
      <c r="L13" s="1150" t="s">
        <v>454</v>
      </c>
      <c r="M13" s="1150"/>
      <c r="N13" s="1150"/>
      <c r="O13" s="1150"/>
      <c r="P13" s="1150"/>
      <c r="Q13" s="1150"/>
      <c r="R13" s="1150"/>
      <c r="S13" s="1150"/>
      <c r="T13" s="1150"/>
      <c r="U13" s="1150"/>
      <c r="V13" s="1150"/>
      <c r="W13" s="1150" t="s">
        <v>455</v>
      </c>
    </row>
    <row r="14" spans="1:29" ht="14.25" customHeight="1">
      <c r="J14" s="530"/>
      <c r="K14" s="530"/>
      <c r="L14" s="1212" t="s">
        <v>92</v>
      </c>
      <c r="M14" s="1212" t="s">
        <v>641</v>
      </c>
      <c r="N14" s="662"/>
      <c r="O14" s="1213" t="s">
        <v>643</v>
      </c>
      <c r="P14" s="1214"/>
      <c r="Q14" s="1214"/>
      <c r="R14" s="1214"/>
      <c r="S14" s="1214"/>
      <c r="T14" s="1215"/>
      <c r="U14" s="1223" t="s">
        <v>341</v>
      </c>
      <c r="V14" s="1209" t="s">
        <v>275</v>
      </c>
      <c r="W14" s="1150"/>
    </row>
    <row r="15" spans="1:29" ht="14.25" customHeight="1">
      <c r="J15" s="530"/>
      <c r="K15" s="530"/>
      <c r="L15" s="1212"/>
      <c r="M15" s="1212"/>
      <c r="N15" s="663"/>
      <c r="O15" s="1218" t="s">
        <v>606</v>
      </c>
      <c r="P15" s="1216" t="s">
        <v>271</v>
      </c>
      <c r="Q15" s="1217"/>
      <c r="R15" s="1220" t="s">
        <v>656</v>
      </c>
      <c r="S15" s="1221"/>
      <c r="T15" s="1222"/>
      <c r="U15" s="1224"/>
      <c r="V15" s="1210"/>
      <c r="W15" s="1150"/>
    </row>
    <row r="16" spans="1:29" ht="33.75" customHeight="1">
      <c r="J16" s="530"/>
      <c r="K16" s="530"/>
      <c r="L16" s="1212"/>
      <c r="M16" s="1212"/>
      <c r="N16" s="664"/>
      <c r="O16" s="1219"/>
      <c r="P16" s="536" t="s">
        <v>607</v>
      </c>
      <c r="Q16" s="536" t="s">
        <v>6</v>
      </c>
      <c r="R16" s="537" t="s">
        <v>274</v>
      </c>
      <c r="S16" s="1207" t="s">
        <v>273</v>
      </c>
      <c r="T16" s="1208"/>
      <c r="U16" s="1225"/>
      <c r="V16" s="1211"/>
      <c r="W16" s="1150"/>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30">
        <f ca="1">OFFSET(S17,0,-1)+1</f>
        <v>7</v>
      </c>
      <c r="T17" s="1230"/>
      <c r="U17" s="649">
        <f ca="1">OFFSET(U17,0,-2)+1</f>
        <v>8</v>
      </c>
      <c r="V17" s="650">
        <f ca="1">OFFSET(V17,0,-1)</f>
        <v>8</v>
      </c>
      <c r="W17" s="649">
        <f ca="1">OFFSET(W17,0,-1)+1</f>
        <v>9</v>
      </c>
    </row>
    <row r="18" spans="1:29" ht="22.5">
      <c r="A18" s="1231">
        <v>1</v>
      </c>
      <c r="B18" s="866"/>
      <c r="C18" s="866"/>
      <c r="D18" s="866"/>
      <c r="E18" s="867"/>
      <c r="F18" s="868"/>
      <c r="G18" s="868"/>
      <c r="H18" s="868"/>
      <c r="I18" s="869"/>
      <c r="J18" s="864"/>
      <c r="K18" s="871"/>
      <c r="L18" s="594" t="e">
        <f ca="1">mergeValue(A18)</f>
        <v>#NAME?</v>
      </c>
      <c r="M18" s="642" t="s">
        <v>20</v>
      </c>
      <c r="N18" s="647"/>
      <c r="O18" s="1232"/>
      <c r="P18" s="1232"/>
      <c r="Q18" s="1232"/>
      <c r="R18" s="1232"/>
      <c r="S18" s="1232"/>
      <c r="T18" s="1232"/>
      <c r="U18" s="1232"/>
      <c r="V18" s="1232"/>
      <c r="W18" s="631" t="s">
        <v>476</v>
      </c>
      <c r="Y18" s="590"/>
      <c r="Z18" s="590" t="str">
        <f t="shared" ref="Z18:Z31" si="0">IF(M18="","",M18 )</f>
        <v>Наименование тарифа</v>
      </c>
      <c r="AA18" s="590"/>
      <c r="AB18" s="590"/>
      <c r="AC18" s="590"/>
    </row>
    <row r="19" spans="1:29" ht="22.5">
      <c r="A19" s="1231"/>
      <c r="B19" s="1231">
        <v>1</v>
      </c>
      <c r="C19" s="866"/>
      <c r="D19" s="866"/>
      <c r="E19" s="868"/>
      <c r="F19" s="868"/>
      <c r="G19" s="868"/>
      <c r="H19" s="868"/>
      <c r="I19" s="863"/>
      <c r="J19" s="862"/>
      <c r="K19" s="865"/>
      <c r="L19" s="594" t="e">
        <f ca="1">mergeValue(A19) &amp;"."&amp; mergeValue(B19)</f>
        <v>#NAME?</v>
      </c>
      <c r="M19" s="547" t="s">
        <v>16</v>
      </c>
      <c r="N19" s="647"/>
      <c r="O19" s="1232"/>
      <c r="P19" s="1232"/>
      <c r="Q19" s="1232"/>
      <c r="R19" s="1232"/>
      <c r="S19" s="1232"/>
      <c r="T19" s="1232"/>
      <c r="U19" s="1232"/>
      <c r="V19" s="1232"/>
      <c r="W19" s="631" t="s">
        <v>477</v>
      </c>
      <c r="Y19" s="590"/>
      <c r="Z19" s="590" t="str">
        <f t="shared" si="0"/>
        <v>Территория действия тарифа</v>
      </c>
      <c r="AA19" s="590"/>
      <c r="AB19" s="590"/>
      <c r="AC19" s="590"/>
    </row>
    <row r="20" spans="1:29" ht="22.5">
      <c r="A20" s="1231"/>
      <c r="B20" s="1231"/>
      <c r="C20" s="1231">
        <v>1</v>
      </c>
      <c r="D20" s="866"/>
      <c r="E20" s="868"/>
      <c r="F20" s="868"/>
      <c r="G20" s="868"/>
      <c r="H20" s="868"/>
      <c r="I20" s="870"/>
      <c r="J20" s="862"/>
      <c r="K20" s="865"/>
      <c r="L20" s="594" t="e">
        <f ca="1">mergeValue(A20) &amp;"."&amp; mergeValue(B20)&amp;"."&amp; mergeValue(C20)</f>
        <v>#NAME?</v>
      </c>
      <c r="M20" s="548" t="s">
        <v>7</v>
      </c>
      <c r="N20" s="647"/>
      <c r="O20" s="1232"/>
      <c r="P20" s="1232"/>
      <c r="Q20" s="1232"/>
      <c r="R20" s="1232"/>
      <c r="S20" s="1232"/>
      <c r="T20" s="1232"/>
      <c r="U20" s="1232"/>
      <c r="V20" s="1232"/>
      <c r="W20" s="631" t="s">
        <v>635</v>
      </c>
      <c r="Y20" s="590"/>
      <c r="Z20" s="590" t="str">
        <f t="shared" si="0"/>
        <v xml:space="preserve">Наименование системы теплоснабжения </v>
      </c>
      <c r="AA20" s="590"/>
      <c r="AB20" s="590"/>
      <c r="AC20" s="590"/>
    </row>
    <row r="21" spans="1:29" ht="22.5">
      <c r="A21" s="1231"/>
      <c r="B21" s="1231"/>
      <c r="C21" s="1231"/>
      <c r="D21" s="1231">
        <v>1</v>
      </c>
      <c r="E21" s="868"/>
      <c r="F21" s="868"/>
      <c r="G21" s="868"/>
      <c r="H21" s="868"/>
      <c r="I21" s="870"/>
      <c r="J21" s="862"/>
      <c r="K21" s="865"/>
      <c r="L21" s="594" t="e">
        <f ca="1">mergeValue(A21) &amp;"."&amp; mergeValue(B21)&amp;"."&amp; mergeValue(C21)&amp;"."&amp; mergeValue(D21)</f>
        <v>#NAME?</v>
      </c>
      <c r="M21" s="549" t="s">
        <v>22</v>
      </c>
      <c r="N21" s="647"/>
      <c r="O21" s="1232"/>
      <c r="P21" s="1232"/>
      <c r="Q21" s="1232"/>
      <c r="R21" s="1232"/>
      <c r="S21" s="1232"/>
      <c r="T21" s="1232"/>
      <c r="U21" s="1232"/>
      <c r="V21" s="1232"/>
      <c r="W21" s="631" t="s">
        <v>636</v>
      </c>
      <c r="Y21" s="590"/>
      <c r="Z21" s="590" t="str">
        <f t="shared" si="0"/>
        <v xml:space="preserve">Источник тепловой энергии  </v>
      </c>
      <c r="AA21" s="590"/>
      <c r="AB21" s="590"/>
      <c r="AC21" s="590"/>
    </row>
    <row r="22" spans="1:29" ht="101.25">
      <c r="A22" s="1231"/>
      <c r="B22" s="1231"/>
      <c r="C22" s="1231"/>
      <c r="D22" s="1231"/>
      <c r="E22" s="1231">
        <v>1</v>
      </c>
      <c r="F22" s="868"/>
      <c r="G22" s="868"/>
      <c r="H22" s="866">
        <v>1</v>
      </c>
      <c r="I22" s="1231">
        <v>1</v>
      </c>
      <c r="J22" s="868"/>
      <c r="K22" s="873"/>
      <c r="L22" s="594" t="e">
        <f ca="1">mergeValue(A22) &amp;"."&amp; mergeValue(B22)&amp;"."&amp; mergeValue(C22)&amp;"."&amp; mergeValue(D22)&amp;"."&amp; mergeValue(E22)</f>
        <v>#NAME?</v>
      </c>
      <c r="M22" s="555" t="s">
        <v>9</v>
      </c>
      <c r="N22" s="647"/>
      <c r="O22" s="1233"/>
      <c r="P22" s="1233"/>
      <c r="Q22" s="1233"/>
      <c r="R22" s="1233"/>
      <c r="S22" s="1233"/>
      <c r="T22" s="1233"/>
      <c r="U22" s="1233"/>
      <c r="V22" s="1233"/>
      <c r="W22" s="631" t="s">
        <v>640</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31"/>
      <c r="B23" s="1231"/>
      <c r="C23" s="1231"/>
      <c r="D23" s="1231"/>
      <c r="E23" s="1231"/>
      <c r="F23" s="1231">
        <v>1</v>
      </c>
      <c r="G23" s="866"/>
      <c r="H23" s="866"/>
      <c r="I23" s="1231"/>
      <c r="J23" s="1231">
        <v>1</v>
      </c>
      <c r="K23" s="874"/>
      <c r="L23" s="594" t="e">
        <f ca="1">mergeValue(A23) &amp;"."&amp; mergeValue(B23)&amp;"."&amp; mergeValue(C23)&amp;"."&amp; mergeValue(D23)&amp;"."&amp; mergeValue(E23)&amp;"."&amp; mergeValue(F23)</f>
        <v>#NAME?</v>
      </c>
      <c r="M23" s="556" t="s">
        <v>10</v>
      </c>
      <c r="N23" s="647"/>
      <c r="O23" s="1234"/>
      <c r="P23" s="1235"/>
      <c r="Q23" s="1235"/>
      <c r="R23" s="1235"/>
      <c r="S23" s="1235"/>
      <c r="T23" s="1235"/>
      <c r="U23" s="1235"/>
      <c r="V23" s="1236"/>
      <c r="W23" s="631" t="s">
        <v>638</v>
      </c>
      <c r="Y23" s="590"/>
      <c r="Z23" s="590" t="str">
        <f t="shared" si="0"/>
        <v>Группа потребителей</v>
      </c>
      <c r="AA23" s="590"/>
      <c r="AB23" s="590"/>
      <c r="AC23" s="590"/>
    </row>
    <row r="24" spans="1:29" ht="189" customHeight="1">
      <c r="A24" s="1231"/>
      <c r="B24" s="1231"/>
      <c r="C24" s="1231"/>
      <c r="D24" s="1231"/>
      <c r="E24" s="1231"/>
      <c r="F24" s="1231"/>
      <c r="G24" s="866">
        <v>1</v>
      </c>
      <c r="H24" s="866"/>
      <c r="I24" s="1231"/>
      <c r="J24" s="1231"/>
      <c r="K24" s="874">
        <v>1</v>
      </c>
      <c r="L24" s="594" t="e">
        <f ca="1">mergeValue(A24) &amp;"."&amp; mergeValue(B24)&amp;"."&amp; mergeValue(C24)&amp;"."&amp; mergeValue(D24)&amp;"."&amp; mergeValue(E24)&amp;"."&amp; mergeValue(F24)&amp;"."&amp; mergeValue(G24)</f>
        <v>#NAME?</v>
      </c>
      <c r="M24" s="1070"/>
      <c r="N24" s="647"/>
      <c r="O24" s="563"/>
      <c r="P24" s="563"/>
      <c r="Q24" s="1095"/>
      <c r="R24" s="1226"/>
      <c r="S24" s="1227" t="s">
        <v>84</v>
      </c>
      <c r="T24" s="1226"/>
      <c r="U24" s="1227" t="s">
        <v>85</v>
      </c>
      <c r="V24" s="563"/>
      <c r="W24" s="1202" t="s">
        <v>657</v>
      </c>
      <c r="X24" s="586" t="e">
        <f ca="1">strCheckDate(O25:V25)</f>
        <v>#NAME?</v>
      </c>
      <c r="Y24" s="590"/>
      <c r="Z24" s="590" t="str">
        <f t="shared" si="0"/>
        <v/>
      </c>
      <c r="AA24" s="590"/>
      <c r="AB24" s="590"/>
      <c r="AC24" s="590"/>
    </row>
    <row r="25" spans="1:29" ht="11.25" hidden="1" customHeight="1">
      <c r="A25" s="1231"/>
      <c r="B25" s="1231"/>
      <c r="C25" s="1231"/>
      <c r="D25" s="1231"/>
      <c r="E25" s="1231"/>
      <c r="F25" s="1231"/>
      <c r="G25" s="866"/>
      <c r="H25" s="866"/>
      <c r="I25" s="1231"/>
      <c r="J25" s="1231"/>
      <c r="K25" s="874"/>
      <c r="L25" s="601"/>
      <c r="M25" s="647"/>
      <c r="N25" s="647"/>
      <c r="O25" s="563"/>
      <c r="P25" s="563"/>
      <c r="Q25" s="585" t="str">
        <f>R24 &amp; "-" &amp; T24</f>
        <v>-</v>
      </c>
      <c r="R25" s="1226"/>
      <c r="S25" s="1227"/>
      <c r="T25" s="1226"/>
      <c r="U25" s="1227"/>
      <c r="V25" s="563"/>
      <c r="W25" s="1203"/>
      <c r="Y25" s="590"/>
      <c r="Z25" s="590" t="str">
        <f t="shared" si="0"/>
        <v/>
      </c>
      <c r="AA25" s="590"/>
      <c r="AB25" s="590"/>
      <c r="AC25" s="590"/>
    </row>
    <row r="26" spans="1:29" ht="15" customHeight="1">
      <c r="A26" s="1231"/>
      <c r="B26" s="1231"/>
      <c r="C26" s="1231"/>
      <c r="D26" s="1231"/>
      <c r="E26" s="1231"/>
      <c r="F26" s="1231"/>
      <c r="G26" s="868"/>
      <c r="H26" s="866"/>
      <c r="I26" s="1231"/>
      <c r="J26" s="1231"/>
      <c r="K26" s="873"/>
      <c r="L26" s="539"/>
      <c r="M26" s="558" t="s">
        <v>25</v>
      </c>
      <c r="N26" s="565"/>
      <c r="O26" s="565"/>
      <c r="P26" s="565"/>
      <c r="Q26" s="565"/>
      <c r="R26" s="565"/>
      <c r="S26" s="565"/>
      <c r="T26" s="565"/>
      <c r="U26" s="565"/>
      <c r="V26" s="561"/>
      <c r="W26" s="1204"/>
      <c r="Y26" s="590"/>
      <c r="Z26" s="590" t="str">
        <f t="shared" si="0"/>
        <v>Добавить вид теплоносителя (параметры теплоносителя)</v>
      </c>
      <c r="AA26" s="590"/>
      <c r="AB26" s="590"/>
      <c r="AC26" s="590"/>
    </row>
    <row r="27" spans="1:29" ht="15" customHeight="1">
      <c r="A27" s="1231"/>
      <c r="B27" s="1231"/>
      <c r="C27" s="1231"/>
      <c r="D27" s="1231"/>
      <c r="E27" s="1231"/>
      <c r="F27" s="868"/>
      <c r="G27" s="868"/>
      <c r="H27" s="866"/>
      <c r="I27" s="1231"/>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31"/>
      <c r="B28" s="1231"/>
      <c r="C28" s="1231"/>
      <c r="D28" s="1231"/>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31"/>
      <c r="B29" s="1231"/>
      <c r="C29" s="1231"/>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31"/>
      <c r="B30" s="1231"/>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31"/>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5" t="s">
        <v>634</v>
      </c>
      <c r="N34" s="1195"/>
      <c r="O34" s="1195"/>
      <c r="P34" s="1195"/>
      <c r="Q34" s="1195"/>
      <c r="R34" s="1195"/>
      <c r="S34" s="1195"/>
      <c r="T34" s="1195"/>
      <c r="U34" s="1195"/>
      <c r="V34" s="1195"/>
      <c r="W34" s="1195"/>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196" t="s">
        <v>491</v>
      </c>
      <c r="G2" s="1197"/>
      <c r="H2" s="1198"/>
      <c r="I2" s="807"/>
    </row>
    <row r="3" spans="1:20" ht="3" customHeight="1"/>
    <row r="4" spans="1:20" s="1008" customFormat="1" ht="11.25">
      <c r="A4" s="1014"/>
      <c r="B4" s="1014"/>
      <c r="C4" s="1014"/>
      <c r="D4" s="1014"/>
      <c r="F4" s="1150" t="s">
        <v>454</v>
      </c>
      <c r="G4" s="1150"/>
      <c r="H4" s="1150"/>
      <c r="I4" s="1199"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199"/>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07.12.2021</v>
      </c>
      <c r="I7" s="817" t="s">
        <v>493</v>
      </c>
      <c r="J7" s="616"/>
      <c r="K7" s="1014"/>
      <c r="L7" s="1014"/>
      <c r="M7" s="1014"/>
      <c r="N7" s="1014"/>
      <c r="O7" s="1014"/>
      <c r="P7" s="1014"/>
      <c r="Q7" s="1014"/>
      <c r="R7" s="1014"/>
      <c r="S7" s="1014"/>
      <c r="T7" s="1014"/>
    </row>
    <row r="8" spans="1:20" s="1008" customFormat="1" ht="45">
      <c r="A8" s="1200">
        <v>1</v>
      </c>
      <c r="B8" s="1014"/>
      <c r="C8" s="1014"/>
      <c r="D8" s="1014"/>
      <c r="F8" s="1030" t="e">
        <f ca="1">"2." &amp;mergeValue(A8)</f>
        <v>#NAME?</v>
      </c>
      <c r="G8" s="816" t="s">
        <v>494</v>
      </c>
      <c r="H8" s="1028"/>
      <c r="I8" s="817" t="s">
        <v>591</v>
      </c>
      <c r="J8" s="616"/>
      <c r="K8" s="1014"/>
      <c r="L8" s="1014"/>
      <c r="M8" s="1014"/>
      <c r="N8" s="1014"/>
      <c r="O8" s="1014"/>
      <c r="P8" s="1014"/>
      <c r="Q8" s="1014"/>
      <c r="R8" s="1014"/>
      <c r="S8" s="1014"/>
      <c r="T8" s="1014"/>
    </row>
    <row r="9" spans="1:20" s="1008" customFormat="1" ht="22.5">
      <c r="A9" s="1200"/>
      <c r="B9" s="1014"/>
      <c r="C9" s="1014"/>
      <c r="D9" s="1014"/>
      <c r="F9" s="1030" t="e">
        <f ca="1">"3." &amp;mergeValue(A9)</f>
        <v>#NAME?</v>
      </c>
      <c r="G9" s="816" t="s">
        <v>495</v>
      </c>
      <c r="H9" s="1028"/>
      <c r="I9" s="817" t="s">
        <v>589</v>
      </c>
      <c r="J9" s="616"/>
      <c r="K9" s="1014"/>
      <c r="L9" s="1014"/>
      <c r="M9" s="1014"/>
      <c r="N9" s="1014"/>
      <c r="O9" s="1014"/>
      <c r="P9" s="1014"/>
      <c r="Q9" s="1014"/>
      <c r="R9" s="1014"/>
      <c r="S9" s="1014"/>
      <c r="T9" s="1014"/>
    </row>
    <row r="10" spans="1:20" s="1008" customFormat="1" ht="22.5">
      <c r="A10" s="1200"/>
      <c r="B10" s="1014"/>
      <c r="C10" s="1014"/>
      <c r="D10" s="1014"/>
      <c r="F10" s="1030" t="e">
        <f ca="1">"4."&amp;mergeValue(A10)</f>
        <v>#NAME?</v>
      </c>
      <c r="G10" s="816" t="s">
        <v>496</v>
      </c>
      <c r="H10" s="1032" t="s">
        <v>458</v>
      </c>
      <c r="I10" s="817"/>
      <c r="J10" s="616"/>
      <c r="K10" s="1014"/>
      <c r="L10" s="1014"/>
      <c r="M10" s="1014"/>
      <c r="N10" s="1014"/>
      <c r="O10" s="1014"/>
      <c r="P10" s="1014"/>
      <c r="Q10" s="1014"/>
      <c r="R10" s="1014"/>
      <c r="S10" s="1014"/>
      <c r="T10" s="1014"/>
    </row>
    <row r="11" spans="1:20" s="1008" customFormat="1" ht="18.75">
      <c r="A11" s="1200"/>
      <c r="B11" s="1200">
        <v>1</v>
      </c>
      <c r="C11" s="1024"/>
      <c r="D11" s="1024"/>
      <c r="F11" s="1030" t="e">
        <f ca="1">"4."&amp;mergeValue(A11) &amp;"."&amp;mergeValue(B11)</f>
        <v>#NAME?</v>
      </c>
      <c r="G11" s="831" t="s">
        <v>593</v>
      </c>
      <c r="H11" s="1028" t="str">
        <f>IF(region_name="","",region_name)</f>
        <v>Республика Татарстан</v>
      </c>
      <c r="I11" s="817" t="s">
        <v>499</v>
      </c>
      <c r="J11" s="616"/>
      <c r="K11" s="1014"/>
      <c r="L11" s="1014"/>
      <c r="M11" s="1014"/>
      <c r="N11" s="1014"/>
      <c r="O11" s="1014"/>
      <c r="P11" s="1014"/>
      <c r="Q11" s="1014"/>
      <c r="R11" s="1014"/>
      <c r="S11" s="1014"/>
      <c r="T11" s="1014"/>
    </row>
    <row r="12" spans="1:20" s="1008" customFormat="1" ht="22.5">
      <c r="A12" s="1200"/>
      <c r="B12" s="1200"/>
      <c r="C12" s="1200">
        <v>1</v>
      </c>
      <c r="D12" s="1024"/>
      <c r="F12" s="1030" t="e">
        <f ca="1">"4."&amp;mergeValue(A12) &amp;"."&amp;mergeValue(B12)&amp;"."&amp;mergeValue(C12)</f>
        <v>#NAME?</v>
      </c>
      <c r="G12" s="818" t="s">
        <v>497</v>
      </c>
      <c r="H12" s="1028"/>
      <c r="I12" s="817" t="s">
        <v>500</v>
      </c>
      <c r="J12" s="616"/>
      <c r="K12" s="1014"/>
      <c r="L12" s="1014"/>
      <c r="M12" s="1014"/>
      <c r="N12" s="1014"/>
      <c r="O12" s="1014"/>
      <c r="P12" s="1014"/>
      <c r="Q12" s="1014"/>
      <c r="R12" s="1014"/>
      <c r="S12" s="1014"/>
      <c r="T12" s="1014"/>
    </row>
    <row r="13" spans="1:20" s="1008" customFormat="1" ht="39" customHeight="1">
      <c r="A13" s="1200"/>
      <c r="B13" s="1200"/>
      <c r="C13" s="1200"/>
      <c r="D13" s="1024">
        <v>1</v>
      </c>
      <c r="F13" s="1030" t="e">
        <f ca="1">"4."&amp;mergeValue(A13) &amp;"."&amp;mergeValue(B13)&amp;"."&amp;mergeValue(C13)&amp;"."&amp;mergeValue(D13)</f>
        <v>#NAME?</v>
      </c>
      <c r="G13" s="819" t="s">
        <v>498</v>
      </c>
      <c r="H13" s="1028"/>
      <c r="I13" s="1201" t="s">
        <v>592</v>
      </c>
      <c r="J13" s="616"/>
      <c r="K13" s="1014"/>
      <c r="L13" s="1014"/>
      <c r="M13" s="1014"/>
      <c r="N13" s="1014"/>
      <c r="O13" s="1014"/>
      <c r="P13" s="1014"/>
      <c r="Q13" s="1014"/>
      <c r="R13" s="1014"/>
      <c r="S13" s="1014"/>
      <c r="T13" s="1014"/>
    </row>
    <row r="14" spans="1:20" s="1008" customFormat="1" ht="18.75">
      <c r="A14" s="1200"/>
      <c r="B14" s="1200"/>
      <c r="C14" s="1200"/>
      <c r="D14" s="1024"/>
      <c r="F14" s="820"/>
      <c r="G14" s="1001" t="s">
        <v>4</v>
      </c>
      <c r="H14" s="625"/>
      <c r="I14" s="1201"/>
      <c r="J14" s="616"/>
      <c r="K14" s="1014"/>
      <c r="L14" s="1014"/>
      <c r="M14" s="1014"/>
      <c r="N14" s="1014"/>
      <c r="O14" s="1014"/>
      <c r="P14" s="1014"/>
      <c r="Q14" s="1014"/>
      <c r="R14" s="1014"/>
      <c r="S14" s="1014"/>
      <c r="T14" s="1014"/>
    </row>
    <row r="15" spans="1:20" s="1008" customFormat="1" ht="18.75">
      <c r="A15" s="1200"/>
      <c r="B15" s="1200"/>
      <c r="C15" s="1024"/>
      <c r="D15" s="1024"/>
      <c r="F15" s="635"/>
      <c r="G15" s="578" t="s">
        <v>403</v>
      </c>
      <c r="H15" s="636"/>
      <c r="I15" s="637"/>
      <c r="J15" s="616"/>
      <c r="K15" s="1014"/>
      <c r="L15" s="1014"/>
      <c r="M15" s="1014"/>
      <c r="N15" s="1014"/>
      <c r="O15" s="1014"/>
      <c r="P15" s="1014"/>
      <c r="Q15" s="1014"/>
      <c r="R15" s="1014"/>
      <c r="S15" s="1014"/>
      <c r="T15" s="1014"/>
    </row>
    <row r="16" spans="1:20" s="1008" customFormat="1" ht="18.75">
      <c r="A16" s="1200"/>
      <c r="B16" s="1014"/>
      <c r="C16" s="1014"/>
      <c r="D16" s="1014"/>
      <c r="F16" s="820"/>
      <c r="G16" s="734" t="s">
        <v>506</v>
      </c>
      <c r="H16" s="821"/>
      <c r="I16" s="822"/>
      <c r="J16" s="616"/>
      <c r="K16" s="1014"/>
      <c r="L16" s="1014"/>
      <c r="M16" s="1014"/>
      <c r="N16" s="1014"/>
      <c r="O16" s="1014"/>
      <c r="P16" s="1014"/>
      <c r="Q16" s="1014"/>
      <c r="R16" s="1014"/>
      <c r="S16" s="1014"/>
      <c r="T16" s="1014"/>
    </row>
    <row r="17" spans="1:20" s="1008" customFormat="1" ht="18.75">
      <c r="A17" s="1014"/>
      <c r="B17" s="1014"/>
      <c r="C17" s="1014"/>
      <c r="D17" s="1014"/>
      <c r="F17" s="820"/>
      <c r="G17" s="737" t="s">
        <v>505</v>
      </c>
      <c r="H17" s="821"/>
      <c r="I17" s="822"/>
      <c r="J17" s="616"/>
      <c r="K17" s="1014"/>
      <c r="L17" s="1014"/>
      <c r="M17" s="1014"/>
      <c r="N17" s="1014"/>
      <c r="O17" s="1014"/>
      <c r="P17" s="1014"/>
      <c r="Q17" s="1014"/>
      <c r="R17" s="1014"/>
      <c r="S17" s="1014"/>
      <c r="T17" s="1014"/>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5" t="s">
        <v>594</v>
      </c>
      <c r="H19" s="1195"/>
      <c r="I19" s="98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9"/>
    <col min="26" max="26" width="11.140625" style="1009" customWidth="1"/>
    <col min="27" max="34" width="10.5703125" style="1009"/>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28" t="s">
        <v>633</v>
      </c>
      <c r="M5" s="1228"/>
      <c r="N5" s="1228"/>
      <c r="O5" s="1228"/>
      <c r="P5" s="1228"/>
      <c r="Q5" s="1228"/>
      <c r="R5" s="1228"/>
      <c r="S5" s="1228"/>
      <c r="T5" s="1228"/>
      <c r="U5" s="665"/>
    </row>
    <row r="6" spans="1:34" ht="3" customHeight="1">
      <c r="J6" s="996"/>
      <c r="K6" s="996"/>
      <c r="L6" s="992"/>
      <c r="M6" s="992"/>
      <c r="N6" s="992"/>
      <c r="O6" s="756"/>
      <c r="P6" s="756"/>
      <c r="Q6" s="756"/>
      <c r="R6" s="756"/>
      <c r="S6" s="756"/>
      <c r="T6" s="756"/>
      <c r="U6" s="756"/>
      <c r="V6" s="999"/>
    </row>
    <row r="7" spans="1:34" s="1008" customFormat="1" ht="22.5">
      <c r="A7" s="1014"/>
      <c r="B7" s="1014"/>
      <c r="C7" s="1014"/>
      <c r="D7" s="1014"/>
      <c r="E7" s="1014"/>
      <c r="F7" s="1014"/>
      <c r="G7" s="1014"/>
      <c r="H7" s="1014"/>
      <c r="L7" s="500"/>
      <c r="M7" s="618" t="s">
        <v>502</v>
      </c>
      <c r="N7" s="667"/>
      <c r="O7" s="1205" t="str">
        <f>IF(NameOrPr_ch="",IF(NameOrPr="","",NameOrPr),NameOrPr_ch)</f>
        <v>Государственный комитет Республики Татарстан по тарифам</v>
      </c>
      <c r="P7" s="1205"/>
      <c r="Q7" s="1205"/>
      <c r="R7" s="1205"/>
      <c r="S7" s="1205"/>
      <c r="T7" s="1205"/>
      <c r="U7" s="768"/>
      <c r="V7" s="768"/>
      <c r="W7" s="520"/>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0"/>
      <c r="M8" s="618" t="s">
        <v>597</v>
      </c>
      <c r="N8" s="667"/>
      <c r="O8" s="1205" t="str">
        <f>IF(datePr_ch="",IF(datePr="","",datePr),datePr_ch)</f>
        <v>07.12.2021</v>
      </c>
      <c r="P8" s="1205"/>
      <c r="Q8" s="1205"/>
      <c r="R8" s="1205"/>
      <c r="S8" s="1205"/>
      <c r="T8" s="1205"/>
      <c r="U8" s="768"/>
      <c r="V8" s="768"/>
      <c r="W8" s="520"/>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2"/>
      <c r="M9" s="618" t="s">
        <v>596</v>
      </c>
      <c r="N9" s="667"/>
      <c r="O9" s="1205" t="str">
        <f>IF(numberPr_ch="",IF(numberPr="","",numberPr),numberPr_ch)</f>
        <v>455-95/тэ-2021</v>
      </c>
      <c r="P9" s="1205"/>
      <c r="Q9" s="1205"/>
      <c r="R9" s="1205"/>
      <c r="S9" s="1205"/>
      <c r="T9" s="1205"/>
      <c r="U9" s="768"/>
      <c r="V9" s="768"/>
      <c r="W9" s="520"/>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2"/>
      <c r="M10" s="618" t="s">
        <v>501</v>
      </c>
      <c r="N10" s="667"/>
      <c r="O10" s="1205" t="str">
        <f>IF(IstPub_ch="",IF(IstPub="","",IstPub),IstPub_ch)</f>
        <v>Официальный сайт правовой информации Министерства юстиции РТ:  http//pravo.tatarstan.ru</v>
      </c>
      <c r="P10" s="1205"/>
      <c r="Q10" s="1205"/>
      <c r="R10" s="1205"/>
      <c r="S10" s="1205"/>
      <c r="T10" s="1205"/>
      <c r="U10" s="768"/>
      <c r="V10" s="768"/>
      <c r="W10" s="520"/>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29"/>
      <c r="M11" s="1229"/>
      <c r="N11" s="1025"/>
      <c r="O11" s="768"/>
      <c r="P11" s="768"/>
      <c r="Q11" s="768"/>
      <c r="R11" s="768"/>
      <c r="S11" s="768"/>
      <c r="T11" s="768"/>
      <c r="U11" s="1012" t="s">
        <v>373</v>
      </c>
      <c r="X11" s="1014"/>
      <c r="Y11" s="1014"/>
      <c r="Z11" s="1014"/>
      <c r="AA11" s="1014"/>
      <c r="AB11" s="1014"/>
      <c r="AC11" s="1014"/>
      <c r="AD11" s="1014"/>
      <c r="AE11" s="1014"/>
      <c r="AF11" s="1014"/>
      <c r="AG11" s="1014"/>
      <c r="AH11" s="1014"/>
    </row>
    <row r="12" spans="1:34">
      <c r="J12" s="996"/>
      <c r="K12" s="996"/>
      <c r="L12" s="992"/>
      <c r="M12" s="992"/>
      <c r="N12" s="503"/>
      <c r="O12" s="1206"/>
      <c r="P12" s="1206"/>
      <c r="Q12" s="1206"/>
      <c r="R12" s="1206"/>
      <c r="S12" s="1206"/>
      <c r="T12" s="1206"/>
      <c r="U12" s="1206"/>
    </row>
    <row r="13" spans="1:34">
      <c r="J13" s="996"/>
      <c r="K13" s="996"/>
      <c r="L13" s="1150" t="s">
        <v>454</v>
      </c>
      <c r="M13" s="1150"/>
      <c r="N13" s="1150"/>
      <c r="O13" s="1150"/>
      <c r="P13" s="1150"/>
      <c r="Q13" s="1150"/>
      <c r="R13" s="1150"/>
      <c r="S13" s="1150"/>
      <c r="T13" s="1150"/>
      <c r="U13" s="1150"/>
      <c r="V13" s="1150"/>
      <c r="W13" s="1150" t="s">
        <v>455</v>
      </c>
    </row>
    <row r="14" spans="1:34" ht="14.25" customHeight="1">
      <c r="J14" s="996"/>
      <c r="K14" s="996"/>
      <c r="L14" s="1212" t="s">
        <v>92</v>
      </c>
      <c r="M14" s="1212" t="s">
        <v>641</v>
      </c>
      <c r="N14" s="662"/>
      <c r="O14" s="1213" t="s">
        <v>643</v>
      </c>
      <c r="P14" s="1214"/>
      <c r="Q14" s="1214"/>
      <c r="R14" s="1214"/>
      <c r="S14" s="1214"/>
      <c r="T14" s="1215"/>
      <c r="U14" s="1223" t="s">
        <v>341</v>
      </c>
      <c r="V14" s="1209" t="s">
        <v>275</v>
      </c>
      <c r="W14" s="1150"/>
    </row>
    <row r="15" spans="1:34" ht="14.25" customHeight="1">
      <c r="J15" s="996"/>
      <c r="K15" s="996"/>
      <c r="L15" s="1212"/>
      <c r="M15" s="1212"/>
      <c r="N15" s="663"/>
      <c r="O15" s="1218" t="s">
        <v>606</v>
      </c>
      <c r="P15" s="1216" t="s">
        <v>271</v>
      </c>
      <c r="Q15" s="1217"/>
      <c r="R15" s="1220" t="s">
        <v>656</v>
      </c>
      <c r="S15" s="1221"/>
      <c r="T15" s="1222"/>
      <c r="U15" s="1224"/>
      <c r="V15" s="1210"/>
      <c r="W15" s="1150"/>
    </row>
    <row r="16" spans="1:34" ht="33.75" customHeight="1">
      <c r="J16" s="996"/>
      <c r="K16" s="996"/>
      <c r="L16" s="1212"/>
      <c r="M16" s="1212"/>
      <c r="N16" s="664"/>
      <c r="O16" s="1219"/>
      <c r="P16" s="757" t="s">
        <v>607</v>
      </c>
      <c r="Q16" s="757" t="s">
        <v>6</v>
      </c>
      <c r="R16" s="1029" t="s">
        <v>274</v>
      </c>
      <c r="S16" s="1207" t="s">
        <v>273</v>
      </c>
      <c r="T16" s="1208"/>
      <c r="U16" s="1225"/>
      <c r="V16" s="1211"/>
      <c r="W16" s="1150"/>
    </row>
    <row r="17" spans="1:36">
      <c r="J17" s="996"/>
      <c r="K17" s="570">
        <v>1</v>
      </c>
      <c r="L17" s="648" t="s">
        <v>93</v>
      </c>
      <c r="M17" s="648" t="s">
        <v>49</v>
      </c>
      <c r="N17" s="650" t="str">
        <f ca="1">OFFSET(N17,0,-1)</f>
        <v>2</v>
      </c>
      <c r="O17" s="1026">
        <f ca="1">OFFSET(O17,0,-1)+1</f>
        <v>3</v>
      </c>
      <c r="P17" s="1026">
        <f ca="1">OFFSET(P17,0,-1)+1</f>
        <v>4</v>
      </c>
      <c r="Q17" s="1026">
        <f ca="1">OFFSET(Q17,0,-1)+1</f>
        <v>5</v>
      </c>
      <c r="R17" s="1026">
        <f ca="1">OFFSET(R17,0,-1)+1</f>
        <v>6</v>
      </c>
      <c r="S17" s="1230">
        <f ca="1">OFFSET(S17,0,-1)+1</f>
        <v>7</v>
      </c>
      <c r="T17" s="1230"/>
      <c r="U17" s="1026">
        <f ca="1">OFFSET(U17,0,-2)+1</f>
        <v>8</v>
      </c>
      <c r="V17" s="650">
        <f ca="1">OFFSET(V17,0,-1)</f>
        <v>8</v>
      </c>
      <c r="W17" s="1026">
        <f ca="1">OFFSET(W17,0,-1)+1</f>
        <v>9</v>
      </c>
    </row>
    <row r="18" spans="1:36" ht="22.5">
      <c r="A18" s="1231">
        <v>1</v>
      </c>
      <c r="B18" s="1016"/>
      <c r="C18" s="1016"/>
      <c r="D18" s="1016"/>
      <c r="E18" s="982"/>
      <c r="F18" s="1027"/>
      <c r="G18" s="1027"/>
      <c r="H18" s="1027"/>
      <c r="I18" s="984"/>
      <c r="J18" s="980"/>
      <c r="K18" s="964"/>
      <c r="L18" s="1031" t="e">
        <f ca="1">mergeValue(A18)</f>
        <v>#NAME?</v>
      </c>
      <c r="M18" s="642" t="s">
        <v>20</v>
      </c>
      <c r="N18" s="647"/>
      <c r="O18" s="1232"/>
      <c r="P18" s="1232"/>
      <c r="Q18" s="1232"/>
      <c r="R18" s="1232"/>
      <c r="S18" s="1232"/>
      <c r="T18" s="1232"/>
      <c r="U18" s="1232"/>
      <c r="V18" s="1232"/>
      <c r="W18" s="631" t="s">
        <v>476</v>
      </c>
      <c r="Y18" s="830"/>
      <c r="Z18" s="830" t="str">
        <f t="shared" ref="Z18:Z31" si="0">IF(M18="","",M18 )</f>
        <v>Наименование тарифа</v>
      </c>
      <c r="AA18" s="830"/>
      <c r="AB18" s="830"/>
      <c r="AC18" s="830"/>
      <c r="AI18" s="1009"/>
      <c r="AJ18" s="1009"/>
    </row>
    <row r="19" spans="1:36" ht="22.5">
      <c r="A19" s="1231"/>
      <c r="B19" s="1231">
        <v>1</v>
      </c>
      <c r="C19" s="1016"/>
      <c r="D19" s="1016"/>
      <c r="E19" s="1027"/>
      <c r="F19" s="1027"/>
      <c r="G19" s="1027"/>
      <c r="H19" s="1027"/>
      <c r="I19" s="1022"/>
      <c r="J19" s="955"/>
      <c r="K19" s="958"/>
      <c r="L19" s="1031" t="e">
        <f ca="1">mergeValue(A19) &amp;"."&amp; mergeValue(B19)</f>
        <v>#NAME?</v>
      </c>
      <c r="M19" s="693" t="s">
        <v>16</v>
      </c>
      <c r="N19" s="647"/>
      <c r="O19" s="1232"/>
      <c r="P19" s="1232"/>
      <c r="Q19" s="1232"/>
      <c r="R19" s="1232"/>
      <c r="S19" s="1232"/>
      <c r="T19" s="1232"/>
      <c r="U19" s="1232"/>
      <c r="V19" s="1232"/>
      <c r="W19" s="631" t="s">
        <v>477</v>
      </c>
      <c r="Y19" s="830"/>
      <c r="Z19" s="830" t="str">
        <f t="shared" si="0"/>
        <v>Территория действия тарифа</v>
      </c>
      <c r="AA19" s="830"/>
      <c r="AB19" s="830"/>
      <c r="AC19" s="830"/>
      <c r="AI19" s="1009"/>
      <c r="AJ19" s="1009"/>
    </row>
    <row r="20" spans="1:36" ht="22.5">
      <c r="A20" s="1231"/>
      <c r="B20" s="1231"/>
      <c r="C20" s="1231">
        <v>1</v>
      </c>
      <c r="D20" s="1016"/>
      <c r="E20" s="1027"/>
      <c r="F20" s="1027"/>
      <c r="G20" s="1027"/>
      <c r="H20" s="1027"/>
      <c r="I20" s="963"/>
      <c r="J20" s="955"/>
      <c r="K20" s="958"/>
      <c r="L20" s="1031" t="e">
        <f ca="1">mergeValue(A20) &amp;"."&amp; mergeValue(B20)&amp;"."&amp; mergeValue(C20)</f>
        <v>#NAME?</v>
      </c>
      <c r="M20" s="694" t="s">
        <v>7</v>
      </c>
      <c r="N20" s="647"/>
      <c r="O20" s="1232"/>
      <c r="P20" s="1232"/>
      <c r="Q20" s="1232"/>
      <c r="R20" s="1232"/>
      <c r="S20" s="1232"/>
      <c r="T20" s="1232"/>
      <c r="U20" s="1232"/>
      <c r="V20" s="1232"/>
      <c r="W20" s="631" t="s">
        <v>635</v>
      </c>
      <c r="Y20" s="830"/>
      <c r="Z20" s="830" t="str">
        <f t="shared" si="0"/>
        <v xml:space="preserve">Наименование системы теплоснабжения </v>
      </c>
      <c r="AA20" s="830"/>
      <c r="AB20" s="830"/>
      <c r="AC20" s="830"/>
      <c r="AI20" s="1009"/>
      <c r="AJ20" s="1009"/>
    </row>
    <row r="21" spans="1:36" ht="22.5">
      <c r="A21" s="1231"/>
      <c r="B21" s="1231"/>
      <c r="C21" s="1231"/>
      <c r="D21" s="1231">
        <v>1</v>
      </c>
      <c r="E21" s="1027"/>
      <c r="F21" s="1027"/>
      <c r="G21" s="1027"/>
      <c r="H21" s="1027"/>
      <c r="I21" s="963"/>
      <c r="J21" s="955"/>
      <c r="K21" s="958"/>
      <c r="L21" s="1031" t="e">
        <f ca="1">mergeValue(A21) &amp;"."&amp; mergeValue(B21)&amp;"."&amp; mergeValue(C21)&amp;"."&amp; mergeValue(D21)</f>
        <v>#NAME?</v>
      </c>
      <c r="M21" s="695" t="s">
        <v>22</v>
      </c>
      <c r="N21" s="647"/>
      <c r="O21" s="1232"/>
      <c r="P21" s="1232"/>
      <c r="Q21" s="1232"/>
      <c r="R21" s="1232"/>
      <c r="S21" s="1232"/>
      <c r="T21" s="1232"/>
      <c r="U21" s="1232"/>
      <c r="V21" s="1232"/>
      <c r="W21" s="631" t="s">
        <v>636</v>
      </c>
      <c r="Y21" s="830"/>
      <c r="Z21" s="830" t="str">
        <f t="shared" si="0"/>
        <v xml:space="preserve">Источник тепловой энергии  </v>
      </c>
      <c r="AA21" s="830"/>
      <c r="AB21" s="830"/>
      <c r="AC21" s="830"/>
      <c r="AI21" s="1009"/>
      <c r="AJ21" s="1009"/>
    </row>
    <row r="22" spans="1:36" ht="101.25">
      <c r="A22" s="1231"/>
      <c r="B22" s="1231"/>
      <c r="C22" s="1231"/>
      <c r="D22" s="1231"/>
      <c r="E22" s="1231">
        <v>1</v>
      </c>
      <c r="F22" s="1027"/>
      <c r="G22" s="1027"/>
      <c r="H22" s="1016">
        <v>1</v>
      </c>
      <c r="I22" s="1231">
        <v>1</v>
      </c>
      <c r="J22" s="1027"/>
      <c r="K22" s="966"/>
      <c r="L22" s="1031" t="e">
        <f ca="1">mergeValue(A22) &amp;"."&amp; mergeValue(B22)&amp;"."&amp; mergeValue(C22)&amp;"."&amp; mergeValue(D22)&amp;"."&amp; mergeValue(E22)</f>
        <v>#NAME?</v>
      </c>
      <c r="M22" s="555" t="s">
        <v>9</v>
      </c>
      <c r="N22" s="647"/>
      <c r="O22" s="1233"/>
      <c r="P22" s="1233"/>
      <c r="Q22" s="1233"/>
      <c r="R22" s="1233"/>
      <c r="S22" s="1233"/>
      <c r="T22" s="1233"/>
      <c r="U22" s="1233"/>
      <c r="V22" s="1233"/>
      <c r="W22" s="631" t="s">
        <v>640</v>
      </c>
      <c r="Y22" s="830"/>
      <c r="Z22" s="830" t="str">
        <f t="shared" si="0"/>
        <v>Схема подключения теплопотребляющей установки к коллектору источника тепловой энергии</v>
      </c>
      <c r="AA22" s="830"/>
      <c r="AB22" s="830"/>
      <c r="AC22" s="830"/>
      <c r="AI22" s="1009"/>
      <c r="AJ22" s="1009"/>
    </row>
    <row r="23" spans="1:36" ht="90">
      <c r="A23" s="1231"/>
      <c r="B23" s="1231"/>
      <c r="C23" s="1231"/>
      <c r="D23" s="1231"/>
      <c r="E23" s="1231"/>
      <c r="F23" s="1231">
        <v>1</v>
      </c>
      <c r="G23" s="1016"/>
      <c r="H23" s="1016"/>
      <c r="I23" s="1231"/>
      <c r="J23" s="1231">
        <v>1</v>
      </c>
      <c r="K23" s="967"/>
      <c r="L23" s="1031" t="e">
        <f ca="1">mergeValue(A23) &amp;"."&amp; mergeValue(B23)&amp;"."&amp; mergeValue(C23)&amp;"."&amp; mergeValue(D23)&amp;"."&amp; mergeValue(E23)&amp;"."&amp; mergeValue(F23)</f>
        <v>#NAME?</v>
      </c>
      <c r="M23" s="556" t="s">
        <v>10</v>
      </c>
      <c r="N23" s="647"/>
      <c r="O23" s="1234"/>
      <c r="P23" s="1235"/>
      <c r="Q23" s="1235"/>
      <c r="R23" s="1235"/>
      <c r="S23" s="1235"/>
      <c r="T23" s="1235"/>
      <c r="U23" s="1235"/>
      <c r="V23" s="1236"/>
      <c r="W23" s="631" t="s">
        <v>638</v>
      </c>
      <c r="Y23" s="830"/>
      <c r="Z23" s="830" t="str">
        <f t="shared" si="0"/>
        <v>Группа потребителей</v>
      </c>
      <c r="AA23" s="830"/>
      <c r="AB23" s="830"/>
      <c r="AC23" s="830"/>
      <c r="AI23" s="1009"/>
      <c r="AJ23" s="1009"/>
    </row>
    <row r="24" spans="1:36" ht="189" customHeight="1">
      <c r="A24" s="1231"/>
      <c r="B24" s="1231"/>
      <c r="C24" s="1231"/>
      <c r="D24" s="1231"/>
      <c r="E24" s="1231"/>
      <c r="F24" s="1231"/>
      <c r="G24" s="1016">
        <v>1</v>
      </c>
      <c r="H24" s="1016"/>
      <c r="I24" s="1231"/>
      <c r="J24" s="1231"/>
      <c r="K24" s="967">
        <v>1</v>
      </c>
      <c r="L24" s="1031" t="e">
        <f ca="1">mergeValue(A24) &amp;"."&amp; mergeValue(B24)&amp;"."&amp; mergeValue(C24)&amp;"."&amp; mergeValue(D24)&amp;"."&amp; mergeValue(E24)&amp;"."&amp; mergeValue(F24)&amp;"."&amp; mergeValue(G24)</f>
        <v>#NAME?</v>
      </c>
      <c r="M24" s="1070"/>
      <c r="N24" s="647"/>
      <c r="O24" s="764"/>
      <c r="P24" s="764"/>
      <c r="Q24" s="1095"/>
      <c r="R24" s="1226"/>
      <c r="S24" s="1227" t="s">
        <v>84</v>
      </c>
      <c r="T24" s="1226"/>
      <c r="U24" s="1227" t="s">
        <v>85</v>
      </c>
      <c r="V24" s="764"/>
      <c r="W24" s="1202" t="s">
        <v>657</v>
      </c>
      <c r="X24" s="1009" t="e">
        <f ca="1">strCheckDate(O25:V25)</f>
        <v>#NAME?</v>
      </c>
      <c r="Y24" s="830"/>
      <c r="Z24" s="830" t="str">
        <f t="shared" si="0"/>
        <v/>
      </c>
      <c r="AA24" s="830"/>
      <c r="AB24" s="830"/>
      <c r="AC24" s="830"/>
      <c r="AI24" s="1009"/>
      <c r="AJ24" s="1009"/>
    </row>
    <row r="25" spans="1:36" ht="11.25" hidden="1">
      <c r="A25" s="1231"/>
      <c r="B25" s="1231"/>
      <c r="C25" s="1231"/>
      <c r="D25" s="1231"/>
      <c r="E25" s="1231"/>
      <c r="F25" s="1231"/>
      <c r="G25" s="1016"/>
      <c r="H25" s="1016"/>
      <c r="I25" s="1231"/>
      <c r="J25" s="1231"/>
      <c r="K25" s="967"/>
      <c r="L25" s="801"/>
      <c r="M25" s="647"/>
      <c r="N25" s="647"/>
      <c r="O25" s="764"/>
      <c r="P25" s="764"/>
      <c r="Q25" s="770" t="str">
        <f>R24 &amp; "-" &amp; T24</f>
        <v>-</v>
      </c>
      <c r="R25" s="1226"/>
      <c r="S25" s="1227"/>
      <c r="T25" s="1226"/>
      <c r="U25" s="1227"/>
      <c r="V25" s="764"/>
      <c r="W25" s="1203"/>
      <c r="Y25" s="830"/>
      <c r="Z25" s="830" t="str">
        <f t="shared" si="0"/>
        <v/>
      </c>
      <c r="AA25" s="830"/>
      <c r="AB25" s="830"/>
      <c r="AC25" s="830"/>
      <c r="AI25" s="1009"/>
      <c r="AJ25" s="1009"/>
    </row>
    <row r="26" spans="1:36" ht="15" customHeight="1">
      <c r="A26" s="1231"/>
      <c r="B26" s="1231"/>
      <c r="C26" s="1231"/>
      <c r="D26" s="1231"/>
      <c r="E26" s="1231"/>
      <c r="F26" s="1231"/>
      <c r="G26" s="1027"/>
      <c r="H26" s="1016"/>
      <c r="I26" s="1231"/>
      <c r="J26" s="1231"/>
      <c r="K26" s="966"/>
      <c r="L26" s="689"/>
      <c r="M26" s="558" t="s">
        <v>25</v>
      </c>
      <c r="N26" s="1007"/>
      <c r="O26" s="1007"/>
      <c r="P26" s="1007"/>
      <c r="Q26" s="1007"/>
      <c r="R26" s="1007"/>
      <c r="S26" s="1007"/>
      <c r="T26" s="1007"/>
      <c r="U26" s="1007"/>
      <c r="V26" s="763"/>
      <c r="W26" s="1204"/>
      <c r="Y26" s="830"/>
      <c r="Z26" s="830" t="str">
        <f t="shared" si="0"/>
        <v>Добавить вид теплоносителя (параметры теплоносителя)</v>
      </c>
      <c r="AA26" s="830"/>
      <c r="AB26" s="830"/>
      <c r="AC26" s="830"/>
      <c r="AI26" s="1009"/>
      <c r="AJ26" s="1009"/>
    </row>
    <row r="27" spans="1:36" ht="15" customHeight="1">
      <c r="A27" s="1231"/>
      <c r="B27" s="1231"/>
      <c r="C27" s="1231"/>
      <c r="D27" s="1231"/>
      <c r="E27" s="1231"/>
      <c r="F27" s="1027"/>
      <c r="G27" s="1027"/>
      <c r="H27" s="1016"/>
      <c r="I27" s="1231"/>
      <c r="J27" s="1027"/>
      <c r="K27" s="966"/>
      <c r="L27" s="689"/>
      <c r="M27" s="557" t="s">
        <v>11</v>
      </c>
      <c r="N27" s="1007"/>
      <c r="O27" s="1007"/>
      <c r="P27" s="1007"/>
      <c r="Q27" s="1007"/>
      <c r="R27" s="1007"/>
      <c r="S27" s="1007"/>
      <c r="T27" s="1007"/>
      <c r="U27" s="1006"/>
      <c r="V27" s="1007"/>
      <c r="W27" s="666"/>
      <c r="Y27" s="830"/>
      <c r="Z27" s="830" t="str">
        <f t="shared" si="0"/>
        <v>Добавить группу потребителей</v>
      </c>
      <c r="AA27" s="830"/>
      <c r="AB27" s="830"/>
      <c r="AC27" s="830"/>
      <c r="AI27" s="1009"/>
      <c r="AJ27" s="1009"/>
    </row>
    <row r="28" spans="1:36" ht="15" customHeight="1">
      <c r="A28" s="1231"/>
      <c r="B28" s="1231"/>
      <c r="C28" s="1231"/>
      <c r="D28" s="1231"/>
      <c r="E28" s="965"/>
      <c r="F28" s="1027"/>
      <c r="G28" s="1027"/>
      <c r="H28" s="1027"/>
      <c r="I28" s="980"/>
      <c r="J28" s="995"/>
      <c r="K28" s="964"/>
      <c r="L28" s="689"/>
      <c r="M28" s="1002" t="s">
        <v>12</v>
      </c>
      <c r="N28" s="1007"/>
      <c r="O28" s="1007"/>
      <c r="P28" s="1007"/>
      <c r="Q28" s="1007"/>
      <c r="R28" s="1007"/>
      <c r="S28" s="1007"/>
      <c r="T28" s="1007"/>
      <c r="U28" s="1006"/>
      <c r="V28" s="1007"/>
      <c r="W28" s="666"/>
      <c r="Y28" s="830"/>
      <c r="Z28" s="830" t="str">
        <f t="shared" si="0"/>
        <v>Добавить схему подключения</v>
      </c>
      <c r="AA28" s="830"/>
      <c r="AB28" s="830"/>
      <c r="AC28" s="830"/>
      <c r="AI28" s="1009"/>
      <c r="AJ28" s="1009"/>
    </row>
    <row r="29" spans="1:36" ht="15" customHeight="1">
      <c r="A29" s="1231"/>
      <c r="B29" s="1231"/>
      <c r="C29" s="1231"/>
      <c r="D29" s="965"/>
      <c r="E29" s="965"/>
      <c r="F29" s="1027"/>
      <c r="G29" s="1027"/>
      <c r="H29" s="1027"/>
      <c r="I29" s="980"/>
      <c r="J29" s="995"/>
      <c r="K29" s="964"/>
      <c r="L29" s="689"/>
      <c r="M29" s="1001" t="s">
        <v>17</v>
      </c>
      <c r="N29" s="1007"/>
      <c r="O29" s="1007"/>
      <c r="P29" s="1007"/>
      <c r="Q29" s="1007"/>
      <c r="R29" s="1007"/>
      <c r="S29" s="1007"/>
      <c r="T29" s="1007"/>
      <c r="U29" s="1006"/>
      <c r="V29" s="1007"/>
      <c r="W29" s="666"/>
      <c r="Y29" s="830"/>
      <c r="Z29" s="830" t="str">
        <f t="shared" si="0"/>
        <v>Добавить источник тепловой энергии</v>
      </c>
      <c r="AA29" s="830"/>
      <c r="AB29" s="830"/>
      <c r="AC29" s="830"/>
      <c r="AI29" s="1009"/>
      <c r="AJ29" s="1009"/>
    </row>
    <row r="30" spans="1:36" ht="15" customHeight="1">
      <c r="A30" s="1231"/>
      <c r="B30" s="1231"/>
      <c r="C30" s="965"/>
      <c r="D30" s="965"/>
      <c r="E30" s="965"/>
      <c r="F30" s="965"/>
      <c r="G30" s="970"/>
      <c r="H30" s="980"/>
      <c r="I30" s="968"/>
      <c r="J30" s="995"/>
      <c r="K30" s="969"/>
      <c r="L30" s="689"/>
      <c r="M30" s="1000" t="s">
        <v>18</v>
      </c>
      <c r="N30" s="1007"/>
      <c r="O30" s="1007"/>
      <c r="P30" s="1007"/>
      <c r="Q30" s="1007"/>
      <c r="R30" s="1007"/>
      <c r="S30" s="1007"/>
      <c r="T30" s="1007"/>
      <c r="U30" s="1006"/>
      <c r="V30" s="1007"/>
      <c r="W30" s="666"/>
      <c r="Y30" s="830"/>
      <c r="Z30" s="830" t="str">
        <f t="shared" si="0"/>
        <v>Добавить наименование системы теплоснабжения</v>
      </c>
      <c r="AA30" s="830"/>
      <c r="AB30" s="830"/>
      <c r="AC30" s="830"/>
      <c r="AI30" s="1009"/>
      <c r="AJ30" s="1009"/>
    </row>
    <row r="31" spans="1:36" ht="15" customHeight="1">
      <c r="A31" s="1231"/>
      <c r="B31" s="965"/>
      <c r="C31" s="965"/>
      <c r="D31" s="965"/>
      <c r="E31" s="965"/>
      <c r="F31" s="965"/>
      <c r="G31" s="970"/>
      <c r="H31" s="980"/>
      <c r="I31" s="980"/>
      <c r="J31" s="995"/>
      <c r="K31" s="964"/>
      <c r="L31" s="689"/>
      <c r="M31" s="734" t="s">
        <v>19</v>
      </c>
      <c r="N31" s="1007"/>
      <c r="O31" s="1007"/>
      <c r="P31" s="1007"/>
      <c r="Q31" s="1007"/>
      <c r="R31" s="1007"/>
      <c r="S31" s="1007"/>
      <c r="T31" s="1007"/>
      <c r="U31" s="1006"/>
      <c r="V31" s="1007"/>
      <c r="W31" s="666"/>
      <c r="Y31" s="830"/>
      <c r="Z31" s="830" t="str">
        <f t="shared" si="0"/>
        <v>Добавить территорию действия тарифа</v>
      </c>
      <c r="AA31" s="830"/>
      <c r="AB31" s="830"/>
      <c r="AC31" s="830"/>
      <c r="AI31" s="1009"/>
      <c r="AJ31" s="1009"/>
    </row>
    <row r="32" spans="1:36" s="990" customFormat="1" ht="15" customHeight="1">
      <c r="L32" s="493"/>
      <c r="M32" s="737" t="s">
        <v>309</v>
      </c>
      <c r="N32" s="1007"/>
      <c r="O32" s="1007"/>
      <c r="P32" s="1007"/>
      <c r="Q32" s="1007"/>
      <c r="R32" s="1007"/>
      <c r="S32" s="1007"/>
      <c r="T32" s="1007"/>
      <c r="U32" s="1006"/>
      <c r="V32" s="1007"/>
      <c r="W32" s="666"/>
      <c r="X32" s="1011"/>
      <c r="Y32" s="1011"/>
      <c r="Z32" s="1011"/>
      <c r="AA32" s="1011"/>
      <c r="AB32" s="1011"/>
      <c r="AC32" s="1011"/>
      <c r="AD32" s="1011"/>
      <c r="AE32" s="1011"/>
      <c r="AF32" s="1011"/>
      <c r="AG32" s="1011"/>
      <c r="AH32" s="1011"/>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5" t="s">
        <v>634</v>
      </c>
      <c r="N34" s="1195"/>
      <c r="O34" s="1195"/>
      <c r="P34" s="1195"/>
      <c r="Q34" s="1195"/>
      <c r="R34" s="1195"/>
      <c r="S34" s="1195"/>
      <c r="T34" s="1195"/>
      <c r="U34" s="1195"/>
      <c r="V34" s="1195"/>
      <c r="W34" s="1195"/>
    </row>
  </sheetData>
  <sheetProtection password="FA9C"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6" t="s">
        <v>491</v>
      </c>
      <c r="G2" s="1197"/>
      <c r="H2" s="1198"/>
      <c r="I2" s="641"/>
    </row>
    <row r="3" spans="1:20" ht="3" customHeight="1"/>
    <row r="4" spans="1:20" s="571" customFormat="1" ht="11.25">
      <c r="A4" s="591"/>
      <c r="B4" s="591"/>
      <c r="C4" s="591"/>
      <c r="D4" s="591"/>
      <c r="F4" s="1150" t="s">
        <v>454</v>
      </c>
      <c r="G4" s="1150"/>
      <c r="H4" s="1150"/>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07.12.2021</v>
      </c>
      <c r="I7" s="582" t="s">
        <v>493</v>
      </c>
      <c r="J7" s="616"/>
      <c r="K7" s="591"/>
      <c r="L7" s="591"/>
      <c r="M7" s="591"/>
      <c r="N7" s="591"/>
      <c r="O7" s="591"/>
      <c r="P7" s="591"/>
      <c r="Q7" s="591"/>
      <c r="R7" s="591"/>
      <c r="S7" s="591"/>
      <c r="T7" s="591"/>
    </row>
    <row r="8" spans="1:20" s="571" customFormat="1" ht="45">
      <c r="A8" s="1200">
        <v>1</v>
      </c>
      <c r="B8" s="591"/>
      <c r="C8" s="591"/>
      <c r="D8" s="591"/>
      <c r="F8" s="617" t="e">
        <f ca="1">"2." &amp;mergeValue(A8)</f>
        <v>#NAME?</v>
      </c>
      <c r="G8" s="633" t="s">
        <v>494</v>
      </c>
      <c r="H8" s="605"/>
      <c r="I8" s="582" t="s">
        <v>591</v>
      </c>
      <c r="J8" s="616"/>
      <c r="K8" s="591"/>
      <c r="L8" s="591"/>
      <c r="M8" s="591"/>
      <c r="N8" s="591"/>
      <c r="O8" s="591"/>
      <c r="P8" s="591"/>
      <c r="Q8" s="591"/>
      <c r="R8" s="591"/>
      <c r="S8" s="591"/>
      <c r="T8" s="591"/>
    </row>
    <row r="9" spans="1:20" s="571" customFormat="1" ht="22.5">
      <c r="A9" s="1200"/>
      <c r="B9" s="591"/>
      <c r="C9" s="591"/>
      <c r="D9" s="591"/>
      <c r="F9" s="617" t="e">
        <f ca="1">"3." &amp;mergeValue(A9)</f>
        <v>#NAME?</v>
      </c>
      <c r="G9" s="633" t="s">
        <v>495</v>
      </c>
      <c r="H9" s="605"/>
      <c r="I9" s="582" t="s">
        <v>589</v>
      </c>
      <c r="J9" s="616"/>
      <c r="K9" s="591"/>
      <c r="L9" s="591"/>
      <c r="M9" s="591"/>
      <c r="N9" s="591"/>
      <c r="O9" s="591"/>
      <c r="P9" s="591"/>
      <c r="Q9" s="591"/>
      <c r="R9" s="591"/>
      <c r="S9" s="591"/>
      <c r="T9" s="591"/>
    </row>
    <row r="10" spans="1:20" s="571" customFormat="1" ht="22.5">
      <c r="A10" s="1200"/>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e">
        <f ca="1">"4."&amp;mergeValue(A11) &amp;"."&amp;mergeValue(B11)</f>
        <v>#NAME?</v>
      </c>
      <c r="G11" s="612" t="s">
        <v>593</v>
      </c>
      <c r="H11" s="605" t="str">
        <f>IF(region_name="","",region_name)</f>
        <v>Республика Татарстан</v>
      </c>
      <c r="I11" s="582" t="s">
        <v>499</v>
      </c>
      <c r="J11" s="616"/>
      <c r="K11" s="591"/>
      <c r="L11" s="591"/>
      <c r="M11" s="591"/>
      <c r="N11" s="591"/>
      <c r="O11" s="591"/>
      <c r="P11" s="591"/>
      <c r="Q11" s="591"/>
      <c r="R11" s="591"/>
      <c r="S11" s="591"/>
      <c r="T11" s="591"/>
    </row>
    <row r="12" spans="1:20" s="571" customFormat="1" ht="22.5">
      <c r="A12" s="1200"/>
      <c r="B12" s="1200"/>
      <c r="C12" s="1200">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e">
        <f ca="1">"4."&amp;mergeValue(A13) &amp;"."&amp;mergeValue(B13)&amp;"."&amp;mergeValue(C13)&amp;"."&amp;mergeValue(D13)</f>
        <v>#NAME?</v>
      </c>
      <c r="G13" s="634" t="s">
        <v>498</v>
      </c>
      <c r="H13" s="605"/>
      <c r="I13" s="1201" t="s">
        <v>592</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594</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28" t="s">
        <v>633</v>
      </c>
      <c r="M5" s="1228"/>
      <c r="N5" s="1228"/>
      <c r="O5" s="1228"/>
      <c r="P5" s="1228"/>
      <c r="Q5" s="1228"/>
      <c r="R5" s="1228"/>
      <c r="S5" s="1228"/>
      <c r="T5" s="1228"/>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746</v>
      </c>
      <c r="N7" s="755"/>
      <c r="O7" s="1237" t="s">
        <v>85</v>
      </c>
      <c r="P7" s="1237"/>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05" t="str">
        <f>IF(NameOrPr_ch="",IF(NameOrPr="","",NameOrPr),NameOrPr_ch)</f>
        <v>Государственный комитет Республики Татарстан по тарифам</v>
      </c>
      <c r="P9" s="1205"/>
      <c r="Q9" s="1205"/>
      <c r="R9" s="1205"/>
      <c r="S9" s="1205"/>
      <c r="T9" s="1205"/>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597</v>
      </c>
      <c r="N10" s="667"/>
      <c r="O10" s="1205" t="str">
        <f>IF(datePr_ch="",IF(datePr="","",datePr),datePr_ch)</f>
        <v>07.12.2021</v>
      </c>
      <c r="P10" s="1205"/>
      <c r="Q10" s="1205"/>
      <c r="R10" s="1205"/>
      <c r="S10" s="1205"/>
      <c r="T10" s="1205"/>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596</v>
      </c>
      <c r="N11" s="667"/>
      <c r="O11" s="1205" t="str">
        <f>IF(numberPr_ch="",IF(numberPr="","",numberPr),numberPr_ch)</f>
        <v>455-95/тэ-2021</v>
      </c>
      <c r="P11" s="1205"/>
      <c r="Q11" s="1205"/>
      <c r="R11" s="1205"/>
      <c r="S11" s="1205"/>
      <c r="T11" s="1205"/>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05" t="str">
        <f>IF(IstPub_ch="",IF(IstPub="","",IstPub),IstPub_ch)</f>
        <v>Официальный сайт правовой информации Министерства юстиции РТ:  http//pravo.tatarstan.ru</v>
      </c>
      <c r="P12" s="1205"/>
      <c r="Q12" s="1205"/>
      <c r="R12" s="1205"/>
      <c r="S12" s="1205"/>
      <c r="T12" s="1205"/>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29"/>
      <c r="M13" s="1229"/>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06"/>
      <c r="P14" s="1206"/>
      <c r="Q14" s="1206"/>
      <c r="R14" s="1206"/>
      <c r="S14" s="1206"/>
      <c r="T14" s="1206"/>
      <c r="U14" s="1206"/>
    </row>
    <row r="15" spans="1:34">
      <c r="J15" s="530"/>
      <c r="K15" s="530"/>
      <c r="L15" s="1150" t="s">
        <v>454</v>
      </c>
      <c r="M15" s="1150"/>
      <c r="N15" s="1150"/>
      <c r="O15" s="1150"/>
      <c r="P15" s="1150"/>
      <c r="Q15" s="1150"/>
      <c r="R15" s="1150"/>
      <c r="S15" s="1150"/>
      <c r="T15" s="1150"/>
      <c r="U15" s="1150"/>
      <c r="V15" s="1150"/>
      <c r="W15" s="1150" t="s">
        <v>455</v>
      </c>
    </row>
    <row r="16" spans="1:34" ht="14.25" customHeight="1">
      <c r="J16" s="530"/>
      <c r="K16" s="530"/>
      <c r="L16" s="1212" t="s">
        <v>92</v>
      </c>
      <c r="M16" s="1212" t="s">
        <v>641</v>
      </c>
      <c r="N16" s="662"/>
      <c r="O16" s="1213" t="s">
        <v>643</v>
      </c>
      <c r="P16" s="1214"/>
      <c r="Q16" s="1214"/>
      <c r="R16" s="1214"/>
      <c r="S16" s="1214"/>
      <c r="T16" s="1215"/>
      <c r="U16" s="1223" t="s">
        <v>341</v>
      </c>
      <c r="V16" s="1209" t="s">
        <v>275</v>
      </c>
      <c r="W16" s="1150"/>
    </row>
    <row r="17" spans="1:36" ht="14.25" customHeight="1">
      <c r="J17" s="530"/>
      <c r="K17" s="530"/>
      <c r="L17" s="1212"/>
      <c r="M17" s="1212"/>
      <c r="N17" s="663"/>
      <c r="O17" s="1218" t="s">
        <v>606</v>
      </c>
      <c r="P17" s="1216" t="s">
        <v>271</v>
      </c>
      <c r="Q17" s="1217"/>
      <c r="R17" s="1220" t="s">
        <v>656</v>
      </c>
      <c r="S17" s="1221"/>
      <c r="T17" s="1222"/>
      <c r="U17" s="1224"/>
      <c r="V17" s="1210"/>
      <c r="W17" s="1150"/>
    </row>
    <row r="18" spans="1:36" ht="33.75" customHeight="1">
      <c r="J18" s="530"/>
      <c r="K18" s="530"/>
      <c r="L18" s="1212"/>
      <c r="M18" s="1212"/>
      <c r="N18" s="664"/>
      <c r="O18" s="1219"/>
      <c r="P18" s="536" t="s">
        <v>607</v>
      </c>
      <c r="Q18" s="536" t="s">
        <v>6</v>
      </c>
      <c r="R18" s="537" t="s">
        <v>274</v>
      </c>
      <c r="S18" s="1207" t="s">
        <v>273</v>
      </c>
      <c r="T18" s="1208"/>
      <c r="U18" s="1225"/>
      <c r="V18" s="1211"/>
      <c r="W18" s="1150"/>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30">
        <f ca="1">OFFSET(S19,0,-1)+1</f>
        <v>7</v>
      </c>
      <c r="T19" s="1230"/>
      <c r="U19" s="649">
        <f ca="1">OFFSET(U19,0,-2)+1</f>
        <v>8</v>
      </c>
      <c r="V19" s="650">
        <f ca="1">OFFSET(V19,0,-1)</f>
        <v>8</v>
      </c>
      <c r="W19" s="649">
        <f ca="1">OFFSET(W19,0,-1)+1</f>
        <v>9</v>
      </c>
    </row>
    <row r="20" spans="1:36" ht="22.5">
      <c r="A20" s="1231">
        <v>1</v>
      </c>
      <c r="B20" s="884"/>
      <c r="C20" s="884"/>
      <c r="D20" s="884"/>
      <c r="E20" s="885"/>
      <c r="F20" s="886"/>
      <c r="G20" s="886"/>
      <c r="H20" s="886"/>
      <c r="I20" s="887"/>
      <c r="J20" s="882"/>
      <c r="K20" s="889"/>
      <c r="L20" s="594" t="e">
        <f ca="1">mergeValue(A20)</f>
        <v>#NAME?</v>
      </c>
      <c r="M20" s="642" t="s">
        <v>20</v>
      </c>
      <c r="N20" s="647"/>
      <c r="O20" s="1232"/>
      <c r="P20" s="1232"/>
      <c r="Q20" s="1232"/>
      <c r="R20" s="1232"/>
      <c r="S20" s="1232"/>
      <c r="T20" s="1232"/>
      <c r="U20" s="1232"/>
      <c r="V20" s="1232"/>
      <c r="W20" s="631" t="s">
        <v>476</v>
      </c>
      <c r="Y20" s="590"/>
      <c r="Z20" s="590" t="str">
        <f t="shared" ref="Z20:Z33" si="0">IF(M20="","",M20 )</f>
        <v>Наименование тарифа</v>
      </c>
      <c r="AA20" s="590"/>
      <c r="AB20" s="590"/>
      <c r="AC20" s="590"/>
      <c r="AI20" s="586"/>
      <c r="AJ20" s="586"/>
    </row>
    <row r="21" spans="1:36" ht="22.5">
      <c r="A21" s="1231"/>
      <c r="B21" s="1231">
        <v>1</v>
      </c>
      <c r="C21" s="884"/>
      <c r="D21" s="884"/>
      <c r="E21" s="886"/>
      <c r="F21" s="886"/>
      <c r="G21" s="886"/>
      <c r="H21" s="886"/>
      <c r="I21" s="881"/>
      <c r="J21" s="880"/>
      <c r="K21" s="883"/>
      <c r="L21" s="594" t="e">
        <f ca="1">mergeValue(A21) &amp;"."&amp; mergeValue(B21)</f>
        <v>#NAME?</v>
      </c>
      <c r="M21" s="547" t="s">
        <v>16</v>
      </c>
      <c r="N21" s="647"/>
      <c r="O21" s="1232"/>
      <c r="P21" s="1232"/>
      <c r="Q21" s="1232"/>
      <c r="R21" s="1232"/>
      <c r="S21" s="1232"/>
      <c r="T21" s="1232"/>
      <c r="U21" s="1232"/>
      <c r="V21" s="1232"/>
      <c r="W21" s="631" t="s">
        <v>477</v>
      </c>
      <c r="Y21" s="590"/>
      <c r="Z21" s="590" t="str">
        <f t="shared" si="0"/>
        <v>Территория действия тарифа</v>
      </c>
      <c r="AA21" s="590"/>
      <c r="AB21" s="590"/>
      <c r="AC21" s="590"/>
      <c r="AI21" s="586"/>
      <c r="AJ21" s="586"/>
    </row>
    <row r="22" spans="1:36" ht="22.5">
      <c r="A22" s="1231"/>
      <c r="B22" s="1231"/>
      <c r="C22" s="1231">
        <v>1</v>
      </c>
      <c r="D22" s="884"/>
      <c r="E22" s="886"/>
      <c r="F22" s="886"/>
      <c r="G22" s="886"/>
      <c r="H22" s="886"/>
      <c r="I22" s="888"/>
      <c r="J22" s="880"/>
      <c r="K22" s="883"/>
      <c r="L22" s="594" t="e">
        <f ca="1">mergeValue(A22) &amp;"."&amp; mergeValue(B22)&amp;"."&amp; mergeValue(C22)</f>
        <v>#NAME?</v>
      </c>
      <c r="M22" s="548" t="s">
        <v>7</v>
      </c>
      <c r="N22" s="647"/>
      <c r="O22" s="1232"/>
      <c r="P22" s="1232"/>
      <c r="Q22" s="1232"/>
      <c r="R22" s="1232"/>
      <c r="S22" s="1232"/>
      <c r="T22" s="1232"/>
      <c r="U22" s="1232"/>
      <c r="V22" s="1232"/>
      <c r="W22" s="631" t="s">
        <v>635</v>
      </c>
      <c r="Y22" s="590"/>
      <c r="Z22" s="590" t="str">
        <f t="shared" si="0"/>
        <v xml:space="preserve">Наименование системы теплоснабжения </v>
      </c>
      <c r="AA22" s="590"/>
      <c r="AB22" s="590"/>
      <c r="AC22" s="590"/>
      <c r="AI22" s="586"/>
      <c r="AJ22" s="586"/>
    </row>
    <row r="23" spans="1:36" ht="22.5">
      <c r="A23" s="1231"/>
      <c r="B23" s="1231"/>
      <c r="C23" s="1231"/>
      <c r="D23" s="1231">
        <v>1</v>
      </c>
      <c r="E23" s="886"/>
      <c r="F23" s="886"/>
      <c r="G23" s="886"/>
      <c r="H23" s="886"/>
      <c r="I23" s="888"/>
      <c r="J23" s="880"/>
      <c r="K23" s="883"/>
      <c r="L23" s="594" t="e">
        <f ca="1">mergeValue(A23) &amp;"."&amp; mergeValue(B23)&amp;"."&amp; mergeValue(C23)&amp;"."&amp; mergeValue(D23)</f>
        <v>#NAME?</v>
      </c>
      <c r="M23" s="549" t="s">
        <v>22</v>
      </c>
      <c r="N23" s="647"/>
      <c r="O23" s="1232"/>
      <c r="P23" s="1232"/>
      <c r="Q23" s="1232"/>
      <c r="R23" s="1232"/>
      <c r="S23" s="1232"/>
      <c r="T23" s="1232"/>
      <c r="U23" s="1232"/>
      <c r="V23" s="1232"/>
      <c r="W23" s="631" t="s">
        <v>636</v>
      </c>
      <c r="Y23" s="590"/>
      <c r="Z23" s="590" t="str">
        <f t="shared" si="0"/>
        <v xml:space="preserve">Источник тепловой энергии  </v>
      </c>
      <c r="AA23" s="590"/>
      <c r="AB23" s="590"/>
      <c r="AC23" s="590"/>
      <c r="AI23" s="586"/>
      <c r="AJ23" s="586"/>
    </row>
    <row r="24" spans="1:36" ht="101.25">
      <c r="A24" s="1231"/>
      <c r="B24" s="1231"/>
      <c r="C24" s="1231"/>
      <c r="D24" s="1231"/>
      <c r="E24" s="1231">
        <v>1</v>
      </c>
      <c r="F24" s="886"/>
      <c r="G24" s="886"/>
      <c r="H24" s="884">
        <v>1</v>
      </c>
      <c r="I24" s="1231">
        <v>1</v>
      </c>
      <c r="J24" s="886"/>
      <c r="K24" s="891"/>
      <c r="L24" s="594" t="e">
        <f ca="1">mergeValue(A24) &amp;"."&amp; mergeValue(B24)&amp;"."&amp; mergeValue(C24)&amp;"."&amp; mergeValue(D24)&amp;"."&amp; mergeValue(E24)</f>
        <v>#NAME?</v>
      </c>
      <c r="M24" s="555" t="s">
        <v>9</v>
      </c>
      <c r="N24" s="647"/>
      <c r="O24" s="1233"/>
      <c r="P24" s="1233"/>
      <c r="Q24" s="1233"/>
      <c r="R24" s="1233"/>
      <c r="S24" s="1233"/>
      <c r="T24" s="1233"/>
      <c r="U24" s="1233"/>
      <c r="V24" s="1233"/>
      <c r="W24" s="631" t="s">
        <v>640</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31"/>
      <c r="B25" s="1231"/>
      <c r="C25" s="1231"/>
      <c r="D25" s="1231"/>
      <c r="E25" s="1231"/>
      <c r="F25" s="1231">
        <v>1</v>
      </c>
      <c r="G25" s="884"/>
      <c r="H25" s="884"/>
      <c r="I25" s="1231"/>
      <c r="J25" s="1231">
        <v>1</v>
      </c>
      <c r="K25" s="892"/>
      <c r="L25" s="594" t="e">
        <f ca="1">mergeValue(A25) &amp;"."&amp; mergeValue(B25)&amp;"."&amp; mergeValue(C25)&amp;"."&amp; mergeValue(D25)&amp;"."&amp; mergeValue(E25)&amp;"."&amp; mergeValue(F25)</f>
        <v>#NAME?</v>
      </c>
      <c r="M25" s="556" t="s">
        <v>10</v>
      </c>
      <c r="N25" s="647"/>
      <c r="O25" s="1234"/>
      <c r="P25" s="1235"/>
      <c r="Q25" s="1235"/>
      <c r="R25" s="1235"/>
      <c r="S25" s="1235"/>
      <c r="T25" s="1235"/>
      <c r="U25" s="1235"/>
      <c r="V25" s="1236"/>
      <c r="W25" s="631" t="s">
        <v>638</v>
      </c>
      <c r="Y25" s="590"/>
      <c r="Z25" s="590" t="str">
        <f t="shared" si="0"/>
        <v>Группа потребителей</v>
      </c>
      <c r="AA25" s="590"/>
      <c r="AB25" s="590"/>
      <c r="AC25" s="590"/>
      <c r="AI25" s="586"/>
      <c r="AJ25" s="586"/>
    </row>
    <row r="26" spans="1:36" ht="189" customHeight="1">
      <c r="A26" s="1231"/>
      <c r="B26" s="1231"/>
      <c r="C26" s="1231"/>
      <c r="D26" s="1231"/>
      <c r="E26" s="1231"/>
      <c r="F26" s="1231"/>
      <c r="G26" s="884">
        <v>1</v>
      </c>
      <c r="H26" s="884"/>
      <c r="I26" s="1231"/>
      <c r="J26" s="1231"/>
      <c r="K26" s="892">
        <v>1</v>
      </c>
      <c r="L26" s="594" t="e">
        <f ca="1">mergeValue(A26) &amp;"."&amp; mergeValue(B26)&amp;"."&amp; mergeValue(C26)&amp;"."&amp; mergeValue(D26)&amp;"."&amp; mergeValue(E26)&amp;"."&amp; mergeValue(F26)&amp;"."&amp; mergeValue(G26)</f>
        <v>#NAME?</v>
      </c>
      <c r="M26" s="1070"/>
      <c r="N26" s="647"/>
      <c r="O26" s="563"/>
      <c r="P26" s="563"/>
      <c r="Q26" s="1095"/>
      <c r="R26" s="1226"/>
      <c r="S26" s="1227" t="s">
        <v>84</v>
      </c>
      <c r="T26" s="1226"/>
      <c r="U26" s="1227" t="s">
        <v>85</v>
      </c>
      <c r="V26" s="563"/>
      <c r="W26" s="1202" t="s">
        <v>657</v>
      </c>
      <c r="X26" s="586" t="e">
        <f ca="1">strCheckDate(O27:V27)</f>
        <v>#NAME?</v>
      </c>
      <c r="Y26" s="590"/>
      <c r="Z26" s="590" t="str">
        <f t="shared" si="0"/>
        <v/>
      </c>
      <c r="AA26" s="590"/>
      <c r="AB26" s="590"/>
      <c r="AC26" s="590"/>
      <c r="AI26" s="586"/>
      <c r="AJ26" s="586"/>
    </row>
    <row r="27" spans="1:36" ht="11.25" hidden="1">
      <c r="A27" s="1231"/>
      <c r="B27" s="1231"/>
      <c r="C27" s="1231"/>
      <c r="D27" s="1231"/>
      <c r="E27" s="1231"/>
      <c r="F27" s="1231"/>
      <c r="G27" s="884"/>
      <c r="H27" s="884"/>
      <c r="I27" s="1231"/>
      <c r="J27" s="1231"/>
      <c r="K27" s="892"/>
      <c r="L27" s="601"/>
      <c r="M27" s="647"/>
      <c r="N27" s="647"/>
      <c r="O27" s="563"/>
      <c r="P27" s="563"/>
      <c r="Q27" s="585" t="str">
        <f>R26 &amp; "-" &amp; T26</f>
        <v>-</v>
      </c>
      <c r="R27" s="1226"/>
      <c r="S27" s="1227"/>
      <c r="T27" s="1226"/>
      <c r="U27" s="1227"/>
      <c r="V27" s="563"/>
      <c r="W27" s="1203"/>
      <c r="Y27" s="590"/>
      <c r="Z27" s="590" t="str">
        <f t="shared" si="0"/>
        <v/>
      </c>
      <c r="AA27" s="590"/>
      <c r="AB27" s="590"/>
      <c r="AC27" s="590"/>
      <c r="AI27" s="586"/>
      <c r="AJ27" s="586"/>
    </row>
    <row r="28" spans="1:36" ht="15" customHeight="1">
      <c r="A28" s="1231"/>
      <c r="B28" s="1231"/>
      <c r="C28" s="1231"/>
      <c r="D28" s="1231"/>
      <c r="E28" s="1231"/>
      <c r="F28" s="1231"/>
      <c r="G28" s="886"/>
      <c r="H28" s="884"/>
      <c r="I28" s="1231"/>
      <c r="J28" s="1231"/>
      <c r="K28" s="891"/>
      <c r="L28" s="539"/>
      <c r="M28" s="558" t="s">
        <v>25</v>
      </c>
      <c r="N28" s="565"/>
      <c r="O28" s="565"/>
      <c r="P28" s="565"/>
      <c r="Q28" s="565"/>
      <c r="R28" s="565"/>
      <c r="S28" s="565"/>
      <c r="T28" s="565"/>
      <c r="U28" s="565"/>
      <c r="V28" s="561"/>
      <c r="W28" s="1204"/>
      <c r="Y28" s="590"/>
      <c r="Z28" s="590" t="str">
        <f t="shared" si="0"/>
        <v>Добавить вид теплоносителя (параметры теплоносителя)</v>
      </c>
      <c r="AA28" s="590"/>
      <c r="AB28" s="590"/>
      <c r="AC28" s="590"/>
      <c r="AI28" s="586"/>
      <c r="AJ28" s="586"/>
    </row>
    <row r="29" spans="1:36" ht="15" customHeight="1">
      <c r="A29" s="1231"/>
      <c r="B29" s="1231"/>
      <c r="C29" s="1231"/>
      <c r="D29" s="1231"/>
      <c r="E29" s="1231"/>
      <c r="F29" s="886"/>
      <c r="G29" s="886"/>
      <c r="H29" s="884"/>
      <c r="I29" s="1231"/>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31"/>
      <c r="B30" s="1231"/>
      <c r="C30" s="1231"/>
      <c r="D30" s="1231"/>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31"/>
      <c r="B31" s="1231"/>
      <c r="C31" s="1231"/>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31"/>
      <c r="B32" s="1231"/>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31"/>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5" t="s">
        <v>634</v>
      </c>
      <c r="N36" s="1195"/>
      <c r="O36" s="1195"/>
      <c r="P36" s="1195"/>
      <c r="Q36" s="1195"/>
      <c r="R36" s="1195"/>
      <c r="S36" s="1195"/>
      <c r="T36" s="1195"/>
      <c r="U36" s="1195"/>
      <c r="V36" s="1195"/>
      <c r="W36" s="1195"/>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196" t="s">
        <v>491</v>
      </c>
      <c r="G2" s="1197"/>
      <c r="H2" s="1198"/>
      <c r="I2" s="807"/>
    </row>
    <row r="3" spans="1:20" ht="3" customHeight="1"/>
    <row r="4" spans="1:20" s="571" customFormat="1" ht="11.25">
      <c r="A4" s="772"/>
      <c r="B4" s="772"/>
      <c r="C4" s="772"/>
      <c r="D4" s="772"/>
      <c r="F4" s="1150" t="s">
        <v>454</v>
      </c>
      <c r="G4" s="1150"/>
      <c r="H4" s="1150"/>
      <c r="I4" s="1199"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199"/>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07.12.2021</v>
      </c>
      <c r="I7" s="817" t="s">
        <v>493</v>
      </c>
      <c r="J7" s="616"/>
      <c r="K7" s="772"/>
      <c r="L7" s="772"/>
      <c r="M7" s="772"/>
      <c r="N7" s="772"/>
      <c r="O7" s="772"/>
      <c r="P7" s="772"/>
      <c r="Q7" s="772"/>
      <c r="R7" s="772"/>
      <c r="S7" s="772"/>
      <c r="T7" s="772"/>
    </row>
    <row r="8" spans="1:20" s="571" customFormat="1" ht="45">
      <c r="A8" s="1200">
        <v>1</v>
      </c>
      <c r="B8" s="772"/>
      <c r="C8" s="772"/>
      <c r="D8" s="772"/>
      <c r="F8" s="815" t="e">
        <f ca="1">"2." &amp;mergeValue(A8)</f>
        <v>#NAME?</v>
      </c>
      <c r="G8" s="816" t="s">
        <v>494</v>
      </c>
      <c r="H8" s="806"/>
      <c r="I8" s="817" t="s">
        <v>591</v>
      </c>
      <c r="J8" s="616"/>
      <c r="K8" s="772"/>
      <c r="L8" s="772"/>
      <c r="M8" s="772"/>
      <c r="N8" s="772"/>
      <c r="O8" s="772"/>
      <c r="P8" s="772"/>
      <c r="Q8" s="772"/>
      <c r="R8" s="772"/>
      <c r="S8" s="772"/>
      <c r="T8" s="772"/>
    </row>
    <row r="9" spans="1:20" s="571" customFormat="1" ht="22.5">
      <c r="A9" s="1200"/>
      <c r="B9" s="772"/>
      <c r="C9" s="772"/>
      <c r="D9" s="772"/>
      <c r="F9" s="815" t="e">
        <f ca="1">"3." &amp;mergeValue(A9)</f>
        <v>#NAME?</v>
      </c>
      <c r="G9" s="816" t="s">
        <v>495</v>
      </c>
      <c r="H9" s="806"/>
      <c r="I9" s="817" t="s">
        <v>589</v>
      </c>
      <c r="J9" s="616"/>
      <c r="K9" s="772"/>
      <c r="L9" s="772"/>
      <c r="M9" s="772"/>
      <c r="N9" s="772"/>
      <c r="O9" s="772"/>
      <c r="P9" s="772"/>
      <c r="Q9" s="772"/>
      <c r="R9" s="772"/>
      <c r="S9" s="772"/>
      <c r="T9" s="772"/>
    </row>
    <row r="10" spans="1:20" s="571" customFormat="1" ht="22.5">
      <c r="A10" s="1200"/>
      <c r="B10" s="772"/>
      <c r="C10" s="772"/>
      <c r="D10" s="772"/>
      <c r="F10" s="815" t="e">
        <f ca="1">"4."&amp;mergeValue(A10)</f>
        <v>#NAME?</v>
      </c>
      <c r="G10" s="816" t="s">
        <v>496</v>
      </c>
      <c r="H10" s="802" t="s">
        <v>458</v>
      </c>
      <c r="I10" s="817"/>
      <c r="J10" s="616"/>
      <c r="K10" s="772"/>
      <c r="L10" s="772"/>
      <c r="M10" s="772"/>
      <c r="N10" s="772"/>
      <c r="O10" s="772"/>
      <c r="P10" s="772"/>
      <c r="Q10" s="772"/>
      <c r="R10" s="772"/>
      <c r="S10" s="772"/>
      <c r="T10" s="772"/>
    </row>
    <row r="11" spans="1:20" s="571" customFormat="1" ht="18.75">
      <c r="A11" s="1200"/>
      <c r="B11" s="1200">
        <v>1</v>
      </c>
      <c r="C11" s="778"/>
      <c r="D11" s="778"/>
      <c r="F11" s="815" t="e">
        <f ca="1">"4."&amp;mergeValue(A11) &amp;"."&amp;mergeValue(B11)</f>
        <v>#NAME?</v>
      </c>
      <c r="G11" s="831" t="s">
        <v>593</v>
      </c>
      <c r="H11" s="806" t="str">
        <f>IF(region_name="","",region_name)</f>
        <v>Республика Татарстан</v>
      </c>
      <c r="I11" s="817" t="s">
        <v>499</v>
      </c>
      <c r="J11" s="616"/>
      <c r="K11" s="772"/>
      <c r="L11" s="772"/>
      <c r="M11" s="772"/>
      <c r="N11" s="772"/>
      <c r="O11" s="772"/>
      <c r="P11" s="772"/>
      <c r="Q11" s="772"/>
      <c r="R11" s="772"/>
      <c r="S11" s="772"/>
      <c r="T11" s="772"/>
    </row>
    <row r="12" spans="1:20" s="571" customFormat="1" ht="22.5">
      <c r="A12" s="1200"/>
      <c r="B12" s="1200"/>
      <c r="C12" s="1200">
        <v>1</v>
      </c>
      <c r="D12" s="778"/>
      <c r="F12" s="815" t="e">
        <f ca="1">"4."&amp;mergeValue(A12) &amp;"."&amp;mergeValue(B12)&amp;"."&amp;mergeValue(C12)</f>
        <v>#NAME?</v>
      </c>
      <c r="G12" s="818" t="s">
        <v>497</v>
      </c>
      <c r="H12" s="806"/>
      <c r="I12" s="817" t="s">
        <v>500</v>
      </c>
      <c r="J12" s="616"/>
      <c r="K12" s="772"/>
      <c r="L12" s="772"/>
      <c r="M12" s="772"/>
      <c r="N12" s="772"/>
      <c r="O12" s="772"/>
      <c r="P12" s="772"/>
      <c r="Q12" s="772"/>
      <c r="R12" s="772"/>
      <c r="S12" s="772"/>
      <c r="T12" s="772"/>
    </row>
    <row r="13" spans="1:20" s="571" customFormat="1" ht="39" customHeight="1">
      <c r="A13" s="1200"/>
      <c r="B13" s="1200"/>
      <c r="C13" s="1200"/>
      <c r="D13" s="778">
        <v>1</v>
      </c>
      <c r="F13" s="815" t="e">
        <f ca="1">"4."&amp;mergeValue(A13) &amp;"."&amp;mergeValue(B13)&amp;"."&amp;mergeValue(C13)&amp;"."&amp;mergeValue(D13)</f>
        <v>#NAME?</v>
      </c>
      <c r="G13" s="819" t="s">
        <v>498</v>
      </c>
      <c r="H13" s="806"/>
      <c r="I13" s="1201" t="s">
        <v>592</v>
      </c>
      <c r="J13" s="616"/>
      <c r="K13" s="772"/>
      <c r="L13" s="772"/>
      <c r="M13" s="772"/>
      <c r="N13" s="772"/>
      <c r="O13" s="772"/>
      <c r="P13" s="772"/>
      <c r="Q13" s="772"/>
      <c r="R13" s="772"/>
      <c r="S13" s="772"/>
      <c r="T13" s="772"/>
    </row>
    <row r="14" spans="1:20" s="571" customFormat="1" ht="18.75">
      <c r="A14" s="1200"/>
      <c r="B14" s="1200"/>
      <c r="C14" s="1200"/>
      <c r="D14" s="778"/>
      <c r="F14" s="820"/>
      <c r="G14" s="760" t="s">
        <v>4</v>
      </c>
      <c r="H14" s="625"/>
      <c r="I14" s="1201"/>
      <c r="J14" s="616"/>
      <c r="K14" s="772"/>
      <c r="L14" s="772"/>
      <c r="M14" s="772"/>
      <c r="N14" s="772"/>
      <c r="O14" s="772"/>
      <c r="P14" s="772"/>
      <c r="Q14" s="772"/>
      <c r="R14" s="772"/>
      <c r="S14" s="772"/>
      <c r="T14" s="772"/>
    </row>
    <row r="15" spans="1:20" s="571" customFormat="1" ht="18.75">
      <c r="A15" s="1200"/>
      <c r="B15" s="1200"/>
      <c r="C15" s="778"/>
      <c r="D15" s="778"/>
      <c r="F15" s="635"/>
      <c r="G15" s="578" t="s">
        <v>403</v>
      </c>
      <c r="H15" s="636"/>
      <c r="I15" s="637"/>
      <c r="J15" s="616"/>
      <c r="K15" s="772"/>
      <c r="L15" s="772"/>
      <c r="M15" s="772"/>
      <c r="N15" s="772"/>
      <c r="O15" s="772"/>
      <c r="P15" s="772"/>
      <c r="Q15" s="772"/>
      <c r="R15" s="772"/>
      <c r="S15" s="772"/>
      <c r="T15" s="772"/>
    </row>
    <row r="16" spans="1:20" s="571" customFormat="1" ht="18.75">
      <c r="A16" s="1200"/>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5" t="s">
        <v>594</v>
      </c>
      <c r="H19" s="1195"/>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28" t="s">
        <v>633</v>
      </c>
      <c r="M5" s="1228"/>
      <c r="N5" s="1228"/>
      <c r="O5" s="1228"/>
      <c r="P5" s="1228"/>
      <c r="Q5" s="1228"/>
      <c r="R5" s="1228"/>
      <c r="S5" s="1228"/>
      <c r="T5" s="1228"/>
      <c r="U5" s="665"/>
    </row>
    <row r="6" spans="1:34" ht="3" customHeight="1">
      <c r="J6" s="687"/>
      <c r="K6" s="687"/>
      <c r="L6" s="755"/>
      <c r="M6" s="755"/>
      <c r="N6" s="755"/>
      <c r="O6" s="756"/>
      <c r="P6" s="756"/>
      <c r="Q6" s="756"/>
      <c r="R6" s="756"/>
      <c r="S6" s="756"/>
      <c r="T6" s="756"/>
      <c r="U6" s="756"/>
      <c r="V6" s="805"/>
    </row>
    <row r="7" spans="1:34" ht="33.75">
      <c r="J7" s="687"/>
      <c r="K7" s="687"/>
      <c r="L7" s="755"/>
      <c r="M7" s="618" t="s">
        <v>747</v>
      </c>
      <c r="N7" s="755"/>
      <c r="O7" s="1238"/>
      <c r="P7" s="1239"/>
      <c r="Q7" s="1239"/>
      <c r="R7" s="1239"/>
      <c r="S7" s="1239"/>
      <c r="T7" s="1240"/>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05" t="str">
        <f>IF(NameOrPr_ch="",IF(NameOrPr="","",NameOrPr),NameOrPr_ch)</f>
        <v>Государственный комитет Республики Татарстан по тарифам</v>
      </c>
      <c r="P9" s="1205"/>
      <c r="Q9" s="1205"/>
      <c r="R9" s="1205"/>
      <c r="S9" s="1205"/>
      <c r="T9" s="1205"/>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597</v>
      </c>
      <c r="N10" s="667"/>
      <c r="O10" s="1205" t="str">
        <f>IF(datePr_ch="",IF(datePr="","",datePr),datePr_ch)</f>
        <v>07.12.2021</v>
      </c>
      <c r="P10" s="1205"/>
      <c r="Q10" s="1205"/>
      <c r="R10" s="1205"/>
      <c r="S10" s="1205"/>
      <c r="T10" s="1205"/>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596</v>
      </c>
      <c r="N11" s="667"/>
      <c r="O11" s="1205" t="str">
        <f>IF(numberPr_ch="",IF(numberPr="","",numberPr),numberPr_ch)</f>
        <v>455-95/тэ-2021</v>
      </c>
      <c r="P11" s="1205"/>
      <c r="Q11" s="1205"/>
      <c r="R11" s="1205"/>
      <c r="S11" s="1205"/>
      <c r="T11" s="1205"/>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05" t="str">
        <f>IF(IstPub_ch="",IF(IstPub="","",IstPub),IstPub_ch)</f>
        <v>Официальный сайт правовой информации Министерства юстиции РТ:  http//pravo.tatarstan.ru</v>
      </c>
      <c r="P12" s="1205"/>
      <c r="Q12" s="1205"/>
      <c r="R12" s="1205"/>
      <c r="S12" s="1205"/>
      <c r="T12" s="1205"/>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29"/>
      <c r="M13" s="1229"/>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06"/>
      <c r="P14" s="1206"/>
      <c r="Q14" s="1206"/>
      <c r="R14" s="1206"/>
      <c r="S14" s="1206"/>
      <c r="T14" s="1206"/>
      <c r="U14" s="1206"/>
    </row>
    <row r="15" spans="1:34">
      <c r="J15" s="687"/>
      <c r="K15" s="687"/>
      <c r="L15" s="1150" t="s">
        <v>454</v>
      </c>
      <c r="M15" s="1150"/>
      <c r="N15" s="1150"/>
      <c r="O15" s="1150"/>
      <c r="P15" s="1150"/>
      <c r="Q15" s="1150"/>
      <c r="R15" s="1150"/>
      <c r="S15" s="1150"/>
      <c r="T15" s="1150"/>
      <c r="U15" s="1150"/>
      <c r="V15" s="1150"/>
      <c r="W15" s="1150" t="s">
        <v>455</v>
      </c>
    </row>
    <row r="16" spans="1:34" ht="14.25" customHeight="1">
      <c r="J16" s="687"/>
      <c r="K16" s="687"/>
      <c r="L16" s="1212" t="s">
        <v>92</v>
      </c>
      <c r="M16" s="1212" t="s">
        <v>641</v>
      </c>
      <c r="N16" s="662"/>
      <c r="O16" s="1213" t="s">
        <v>643</v>
      </c>
      <c r="P16" s="1214"/>
      <c r="Q16" s="1214"/>
      <c r="R16" s="1214"/>
      <c r="S16" s="1214"/>
      <c r="T16" s="1215"/>
      <c r="U16" s="1223" t="s">
        <v>341</v>
      </c>
      <c r="V16" s="1209" t="s">
        <v>275</v>
      </c>
      <c r="W16" s="1150"/>
    </row>
    <row r="17" spans="1:36" ht="14.25" customHeight="1">
      <c r="J17" s="687"/>
      <c r="K17" s="687"/>
      <c r="L17" s="1212"/>
      <c r="M17" s="1212"/>
      <c r="N17" s="663"/>
      <c r="O17" s="1218" t="s">
        <v>606</v>
      </c>
      <c r="P17" s="1216" t="s">
        <v>271</v>
      </c>
      <c r="Q17" s="1217"/>
      <c r="R17" s="1220" t="s">
        <v>656</v>
      </c>
      <c r="S17" s="1221"/>
      <c r="T17" s="1222"/>
      <c r="U17" s="1224"/>
      <c r="V17" s="1210"/>
      <c r="W17" s="1150"/>
    </row>
    <row r="18" spans="1:36" ht="33.75" customHeight="1">
      <c r="J18" s="687"/>
      <c r="K18" s="687"/>
      <c r="L18" s="1212"/>
      <c r="M18" s="1212"/>
      <c r="N18" s="664"/>
      <c r="O18" s="1219"/>
      <c r="P18" s="757" t="s">
        <v>607</v>
      </c>
      <c r="Q18" s="757" t="s">
        <v>6</v>
      </c>
      <c r="R18" s="781" t="s">
        <v>274</v>
      </c>
      <c r="S18" s="1207" t="s">
        <v>273</v>
      </c>
      <c r="T18" s="1208"/>
      <c r="U18" s="1225"/>
      <c r="V18" s="1211"/>
      <c r="W18" s="1150"/>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30">
        <f ca="1">OFFSET(S19,0,-1)+1</f>
        <v>7</v>
      </c>
      <c r="T19" s="1230"/>
      <c r="U19" s="779">
        <f ca="1">OFFSET(U19,0,-2)+1</f>
        <v>8</v>
      </c>
      <c r="V19" s="650">
        <f ca="1">OFFSET(V19,0,-1)</f>
        <v>8</v>
      </c>
      <c r="W19" s="779">
        <f ca="1">OFFSET(W19,0,-1)+1</f>
        <v>9</v>
      </c>
    </row>
    <row r="20" spans="1:36" ht="22.5">
      <c r="A20" s="1231">
        <v>1</v>
      </c>
      <c r="B20" s="884"/>
      <c r="C20" s="884"/>
      <c r="D20" s="884"/>
      <c r="E20" s="885"/>
      <c r="F20" s="886"/>
      <c r="G20" s="886"/>
      <c r="H20" s="886"/>
      <c r="I20" s="887"/>
      <c r="J20" s="882"/>
      <c r="K20" s="889"/>
      <c r="L20" s="782" t="e">
        <f ca="1">mergeValue(A20)</f>
        <v>#NAME?</v>
      </c>
      <c r="M20" s="642" t="s">
        <v>20</v>
      </c>
      <c r="N20" s="647"/>
      <c r="O20" s="1232"/>
      <c r="P20" s="1232"/>
      <c r="Q20" s="1232"/>
      <c r="R20" s="1232"/>
      <c r="S20" s="1232"/>
      <c r="T20" s="1232"/>
      <c r="U20" s="1232"/>
      <c r="V20" s="1232"/>
      <c r="W20" s="631" t="s">
        <v>476</v>
      </c>
      <c r="Y20" s="830"/>
      <c r="Z20" s="830" t="str">
        <f t="shared" ref="Z20:Z33" si="0">IF(M20="","",M20 )</f>
        <v>Наименование тарифа</v>
      </c>
      <c r="AA20" s="830"/>
      <c r="AB20" s="830"/>
      <c r="AC20" s="830"/>
      <c r="AI20" s="809"/>
      <c r="AJ20" s="809"/>
    </row>
    <row r="21" spans="1:36" ht="22.5">
      <c r="A21" s="1231"/>
      <c r="B21" s="1231">
        <v>1</v>
      </c>
      <c r="C21" s="884"/>
      <c r="D21" s="884"/>
      <c r="E21" s="886"/>
      <c r="F21" s="886"/>
      <c r="G21" s="886"/>
      <c r="H21" s="886"/>
      <c r="I21" s="881"/>
      <c r="J21" s="880"/>
      <c r="K21" s="883"/>
      <c r="L21" s="782" t="e">
        <f ca="1">mergeValue(A21) &amp;"."&amp; mergeValue(B21)</f>
        <v>#NAME?</v>
      </c>
      <c r="M21" s="693" t="s">
        <v>16</v>
      </c>
      <c r="N21" s="647"/>
      <c r="O21" s="1232"/>
      <c r="P21" s="1232"/>
      <c r="Q21" s="1232"/>
      <c r="R21" s="1232"/>
      <c r="S21" s="1232"/>
      <c r="T21" s="1232"/>
      <c r="U21" s="1232"/>
      <c r="V21" s="1232"/>
      <c r="W21" s="631" t="s">
        <v>477</v>
      </c>
      <c r="Y21" s="830"/>
      <c r="Z21" s="830" t="str">
        <f t="shared" si="0"/>
        <v>Территория действия тарифа</v>
      </c>
      <c r="AA21" s="830"/>
      <c r="AB21" s="830"/>
      <c r="AC21" s="830"/>
      <c r="AI21" s="809"/>
      <c r="AJ21" s="809"/>
    </row>
    <row r="22" spans="1:36" ht="22.5">
      <c r="A22" s="1231"/>
      <c r="B22" s="1231"/>
      <c r="C22" s="1231">
        <v>1</v>
      </c>
      <c r="D22" s="884"/>
      <c r="E22" s="886"/>
      <c r="F22" s="886"/>
      <c r="G22" s="886"/>
      <c r="H22" s="886"/>
      <c r="I22" s="888"/>
      <c r="J22" s="880"/>
      <c r="K22" s="883"/>
      <c r="L22" s="782" t="e">
        <f ca="1">mergeValue(A22) &amp;"."&amp; mergeValue(B22)&amp;"."&amp; mergeValue(C22)</f>
        <v>#NAME?</v>
      </c>
      <c r="M22" s="694" t="s">
        <v>7</v>
      </c>
      <c r="N22" s="647"/>
      <c r="O22" s="1232"/>
      <c r="P22" s="1232"/>
      <c r="Q22" s="1232"/>
      <c r="R22" s="1232"/>
      <c r="S22" s="1232"/>
      <c r="T22" s="1232"/>
      <c r="U22" s="1232"/>
      <c r="V22" s="1232"/>
      <c r="W22" s="631" t="s">
        <v>635</v>
      </c>
      <c r="Y22" s="830"/>
      <c r="Z22" s="830" t="str">
        <f t="shared" si="0"/>
        <v xml:space="preserve">Наименование системы теплоснабжения </v>
      </c>
      <c r="AA22" s="830"/>
      <c r="AB22" s="830"/>
      <c r="AC22" s="830"/>
      <c r="AI22" s="809"/>
      <c r="AJ22" s="809"/>
    </row>
    <row r="23" spans="1:36" ht="22.5">
      <c r="A23" s="1231"/>
      <c r="B23" s="1231"/>
      <c r="C23" s="1231"/>
      <c r="D23" s="1231">
        <v>1</v>
      </c>
      <c r="E23" s="886"/>
      <c r="F23" s="886"/>
      <c r="G23" s="886"/>
      <c r="H23" s="886"/>
      <c r="I23" s="888"/>
      <c r="J23" s="880"/>
      <c r="K23" s="883"/>
      <c r="L23" s="782" t="e">
        <f ca="1">mergeValue(A23) &amp;"."&amp; mergeValue(B23)&amp;"."&amp; mergeValue(C23)&amp;"."&amp; mergeValue(D23)</f>
        <v>#NAME?</v>
      </c>
      <c r="M23" s="695" t="s">
        <v>22</v>
      </c>
      <c r="N23" s="647"/>
      <c r="O23" s="1232"/>
      <c r="P23" s="1232"/>
      <c r="Q23" s="1232"/>
      <c r="R23" s="1232"/>
      <c r="S23" s="1232"/>
      <c r="T23" s="1232"/>
      <c r="U23" s="1232"/>
      <c r="V23" s="1232"/>
      <c r="W23" s="631" t="s">
        <v>636</v>
      </c>
      <c r="Y23" s="830"/>
      <c r="Z23" s="830" t="str">
        <f t="shared" si="0"/>
        <v xml:space="preserve">Источник тепловой энергии  </v>
      </c>
      <c r="AA23" s="830"/>
      <c r="AB23" s="830"/>
      <c r="AC23" s="830"/>
      <c r="AI23" s="809"/>
      <c r="AJ23" s="809"/>
    </row>
    <row r="24" spans="1:36" ht="101.25">
      <c r="A24" s="1231"/>
      <c r="B24" s="1231"/>
      <c r="C24" s="1231"/>
      <c r="D24" s="1231"/>
      <c r="E24" s="1231">
        <v>1</v>
      </c>
      <c r="F24" s="886"/>
      <c r="G24" s="886"/>
      <c r="H24" s="884">
        <v>1</v>
      </c>
      <c r="I24" s="1231">
        <v>1</v>
      </c>
      <c r="J24" s="886"/>
      <c r="K24" s="891"/>
      <c r="L24" s="782" t="e">
        <f ca="1">mergeValue(A24) &amp;"."&amp; mergeValue(B24)&amp;"."&amp; mergeValue(C24)&amp;"."&amp; mergeValue(D24)&amp;"."&amp; mergeValue(E24)</f>
        <v>#NAME?</v>
      </c>
      <c r="M24" s="555" t="s">
        <v>9</v>
      </c>
      <c r="N24" s="647"/>
      <c r="O24" s="1233"/>
      <c r="P24" s="1233"/>
      <c r="Q24" s="1233"/>
      <c r="R24" s="1233"/>
      <c r="S24" s="1233"/>
      <c r="T24" s="1233"/>
      <c r="U24" s="1233"/>
      <c r="V24" s="1233"/>
      <c r="W24" s="631" t="s">
        <v>640</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31"/>
      <c r="B25" s="1231"/>
      <c r="C25" s="1231"/>
      <c r="D25" s="1231"/>
      <c r="E25" s="1231"/>
      <c r="F25" s="1231">
        <v>1</v>
      </c>
      <c r="G25" s="884"/>
      <c r="H25" s="884"/>
      <c r="I25" s="1231"/>
      <c r="J25" s="1231">
        <v>1</v>
      </c>
      <c r="K25" s="892"/>
      <c r="L25" s="782" t="e">
        <f ca="1">mergeValue(A25) &amp;"."&amp; mergeValue(B25)&amp;"."&amp; mergeValue(C25)&amp;"."&amp; mergeValue(D25)&amp;"."&amp; mergeValue(E25)&amp;"."&amp; mergeValue(F25)</f>
        <v>#NAME?</v>
      </c>
      <c r="M25" s="556" t="s">
        <v>10</v>
      </c>
      <c r="N25" s="647"/>
      <c r="O25" s="1233"/>
      <c r="P25" s="1233"/>
      <c r="Q25" s="1233"/>
      <c r="R25" s="1233"/>
      <c r="S25" s="1233"/>
      <c r="T25" s="1233"/>
      <c r="U25" s="1233"/>
      <c r="V25" s="1233"/>
      <c r="W25" s="631" t="s">
        <v>638</v>
      </c>
      <c r="Y25" s="830"/>
      <c r="Z25" s="830" t="str">
        <f t="shared" si="0"/>
        <v>Группа потребителей</v>
      </c>
      <c r="AA25" s="830"/>
      <c r="AB25" s="830"/>
      <c r="AC25" s="830"/>
      <c r="AI25" s="809"/>
      <c r="AJ25" s="809"/>
    </row>
    <row r="26" spans="1:36" ht="189" customHeight="1">
      <c r="A26" s="1231"/>
      <c r="B26" s="1231"/>
      <c r="C26" s="1231"/>
      <c r="D26" s="1231"/>
      <c r="E26" s="1231"/>
      <c r="F26" s="1231"/>
      <c r="G26" s="884">
        <v>1</v>
      </c>
      <c r="H26" s="884"/>
      <c r="I26" s="1231"/>
      <c r="J26" s="1231"/>
      <c r="K26" s="892">
        <v>1</v>
      </c>
      <c r="L26" s="782" t="e">
        <f ca="1">mergeValue(A26) &amp;"."&amp; mergeValue(B26)&amp;"."&amp; mergeValue(C26)&amp;"."&amp; mergeValue(D26)&amp;"."&amp; mergeValue(E26)&amp;"."&amp; mergeValue(F26)&amp;"."&amp; mergeValue(G26)</f>
        <v>#NAME?</v>
      </c>
      <c r="M26" s="1070"/>
      <c r="N26" s="647"/>
      <c r="O26" s="764"/>
      <c r="P26" s="764"/>
      <c r="Q26" s="1095"/>
      <c r="R26" s="1226"/>
      <c r="S26" s="1227" t="s">
        <v>84</v>
      </c>
      <c r="T26" s="1226"/>
      <c r="U26" s="1227" t="s">
        <v>85</v>
      </c>
      <c r="V26" s="764"/>
      <c r="W26" s="1202" t="s">
        <v>657</v>
      </c>
      <c r="X26" s="809" t="e">
        <f ca="1">strCheckDate(O27:V27)</f>
        <v>#NAME?</v>
      </c>
      <c r="Y26" s="830"/>
      <c r="Z26" s="830" t="str">
        <f t="shared" si="0"/>
        <v/>
      </c>
      <c r="AA26" s="830"/>
      <c r="AB26" s="830"/>
      <c r="AC26" s="830"/>
      <c r="AI26" s="809"/>
      <c r="AJ26" s="809"/>
    </row>
    <row r="27" spans="1:36" ht="11.25" hidden="1">
      <c r="A27" s="1231"/>
      <c r="B27" s="1231"/>
      <c r="C27" s="1231"/>
      <c r="D27" s="1231"/>
      <c r="E27" s="1231"/>
      <c r="F27" s="1231"/>
      <c r="G27" s="884"/>
      <c r="H27" s="884"/>
      <c r="I27" s="1231"/>
      <c r="J27" s="1231"/>
      <c r="K27" s="892"/>
      <c r="L27" s="801"/>
      <c r="M27" s="647"/>
      <c r="N27" s="647"/>
      <c r="O27" s="764"/>
      <c r="P27" s="764"/>
      <c r="Q27" s="770" t="str">
        <f>R26 &amp; "-" &amp; T26</f>
        <v>-</v>
      </c>
      <c r="R27" s="1226"/>
      <c r="S27" s="1227"/>
      <c r="T27" s="1226"/>
      <c r="U27" s="1227"/>
      <c r="V27" s="764"/>
      <c r="W27" s="1203"/>
      <c r="Y27" s="830"/>
      <c r="Z27" s="830" t="str">
        <f t="shared" si="0"/>
        <v/>
      </c>
      <c r="AA27" s="830"/>
      <c r="AB27" s="830"/>
      <c r="AC27" s="830"/>
      <c r="AI27" s="809"/>
      <c r="AJ27" s="809"/>
    </row>
    <row r="28" spans="1:36" ht="15" customHeight="1">
      <c r="A28" s="1231"/>
      <c r="B28" s="1231"/>
      <c r="C28" s="1231"/>
      <c r="D28" s="1231"/>
      <c r="E28" s="1231"/>
      <c r="F28" s="1231"/>
      <c r="G28" s="886"/>
      <c r="H28" s="884"/>
      <c r="I28" s="1231"/>
      <c r="J28" s="1231"/>
      <c r="K28" s="891"/>
      <c r="L28" s="689"/>
      <c r="M28" s="558" t="s">
        <v>25</v>
      </c>
      <c r="N28" s="766"/>
      <c r="O28" s="766"/>
      <c r="P28" s="766"/>
      <c r="Q28" s="766"/>
      <c r="R28" s="766"/>
      <c r="S28" s="766"/>
      <c r="T28" s="766"/>
      <c r="U28" s="766"/>
      <c r="V28" s="763"/>
      <c r="W28" s="1204"/>
      <c r="Y28" s="830"/>
      <c r="Z28" s="830" t="str">
        <f t="shared" si="0"/>
        <v>Добавить вид теплоносителя (параметры теплоносителя)</v>
      </c>
      <c r="AA28" s="830"/>
      <c r="AB28" s="830"/>
      <c r="AC28" s="830"/>
      <c r="AI28" s="809"/>
      <c r="AJ28" s="809"/>
    </row>
    <row r="29" spans="1:36" ht="15" customHeight="1">
      <c r="A29" s="1231"/>
      <c r="B29" s="1231"/>
      <c r="C29" s="1231"/>
      <c r="D29" s="1231"/>
      <c r="E29" s="1231"/>
      <c r="F29" s="886"/>
      <c r="G29" s="886"/>
      <c r="H29" s="884"/>
      <c r="I29" s="1231"/>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31"/>
      <c r="B30" s="1231"/>
      <c r="C30" s="1231"/>
      <c r="D30" s="1231"/>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31"/>
      <c r="B31" s="1231"/>
      <c r="C31" s="1231"/>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31"/>
      <c r="B32" s="1231"/>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31"/>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5" t="s">
        <v>634</v>
      </c>
      <c r="N36" s="1195"/>
      <c r="O36" s="1195"/>
      <c r="P36" s="1195"/>
      <c r="Q36" s="1195"/>
      <c r="R36" s="1195"/>
      <c r="S36" s="1195"/>
      <c r="T36" s="1195"/>
      <c r="U36" s="1195"/>
      <c r="V36" s="1195"/>
      <c r="W36" s="1195"/>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196" t="s">
        <v>491</v>
      </c>
      <c r="G2" s="1197"/>
      <c r="H2" s="1198"/>
      <c r="I2" s="641"/>
    </row>
    <row r="3" spans="1:20" ht="3" customHeight="1"/>
    <row r="4" spans="1:20" s="571" customFormat="1" ht="11.25">
      <c r="A4" s="591"/>
      <c r="B4" s="591"/>
      <c r="C4" s="591"/>
      <c r="D4" s="591"/>
      <c r="F4" s="1150" t="s">
        <v>454</v>
      </c>
      <c r="G4" s="1150"/>
      <c r="H4" s="1150"/>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07.12.2021</v>
      </c>
      <c r="I7" s="582" t="s">
        <v>493</v>
      </c>
      <c r="J7" s="616"/>
      <c r="K7" s="591"/>
      <c r="L7" s="591"/>
      <c r="M7" s="591"/>
      <c r="N7" s="591"/>
      <c r="O7" s="591"/>
      <c r="P7" s="591"/>
      <c r="Q7" s="591"/>
      <c r="R7" s="591"/>
      <c r="S7" s="591"/>
      <c r="T7" s="591"/>
    </row>
    <row r="8" spans="1:20" s="571" customFormat="1" ht="45">
      <c r="A8" s="1200">
        <v>1</v>
      </c>
      <c r="B8" s="591"/>
      <c r="C8" s="591"/>
      <c r="D8" s="591"/>
      <c r="F8" s="617" t="e">
        <f ca="1">"2." &amp;mergeValue(A8)</f>
        <v>#NAME?</v>
      </c>
      <c r="G8" s="633" t="s">
        <v>494</v>
      </c>
      <c r="H8" s="605"/>
      <c r="I8" s="582" t="s">
        <v>591</v>
      </c>
      <c r="J8" s="616"/>
      <c r="K8" s="591"/>
      <c r="L8" s="591"/>
      <c r="M8" s="591"/>
      <c r="N8" s="591"/>
      <c r="O8" s="591"/>
      <c r="P8" s="591"/>
      <c r="Q8" s="591"/>
      <c r="R8" s="591"/>
      <c r="S8" s="591"/>
      <c r="T8" s="591"/>
    </row>
    <row r="9" spans="1:20" s="571" customFormat="1" ht="22.5">
      <c r="A9" s="1200"/>
      <c r="B9" s="591"/>
      <c r="C9" s="591"/>
      <c r="D9" s="591"/>
      <c r="F9" s="617" t="e">
        <f ca="1">"3." &amp;mergeValue(A9)</f>
        <v>#NAME?</v>
      </c>
      <c r="G9" s="633" t="s">
        <v>495</v>
      </c>
      <c r="H9" s="605"/>
      <c r="I9" s="582" t="s">
        <v>589</v>
      </c>
      <c r="J9" s="616"/>
      <c r="K9" s="591"/>
      <c r="L9" s="591"/>
      <c r="M9" s="591"/>
      <c r="N9" s="591"/>
      <c r="O9" s="591"/>
      <c r="P9" s="591"/>
      <c r="Q9" s="591"/>
      <c r="R9" s="591"/>
      <c r="S9" s="591"/>
      <c r="T9" s="591"/>
    </row>
    <row r="10" spans="1:20" s="571" customFormat="1" ht="22.5">
      <c r="A10" s="1200"/>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e">
        <f ca="1">"4."&amp;mergeValue(A11) &amp;"."&amp;mergeValue(B11)</f>
        <v>#NAME?</v>
      </c>
      <c r="G11" s="612" t="s">
        <v>593</v>
      </c>
      <c r="H11" s="605" t="str">
        <f>IF(region_name="","",region_name)</f>
        <v>Республика Татарстан</v>
      </c>
      <c r="I11" s="582" t="s">
        <v>499</v>
      </c>
      <c r="J11" s="616"/>
      <c r="K11" s="591"/>
      <c r="L11" s="591"/>
      <c r="M11" s="591"/>
      <c r="N11" s="591"/>
      <c r="O11" s="591"/>
      <c r="P11" s="591"/>
      <c r="Q11" s="591"/>
      <c r="R11" s="591"/>
      <c r="S11" s="591"/>
      <c r="T11" s="591"/>
    </row>
    <row r="12" spans="1:20" s="571" customFormat="1" ht="22.5">
      <c r="A12" s="1200"/>
      <c r="B12" s="1200"/>
      <c r="C12" s="1200">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e">
        <f ca="1">"4."&amp;mergeValue(A13) &amp;"."&amp;mergeValue(B13)&amp;"."&amp;mergeValue(C13)&amp;"."&amp;mergeValue(D13)</f>
        <v>#NAME?</v>
      </c>
      <c r="G13" s="634" t="s">
        <v>498</v>
      </c>
      <c r="H13" s="605"/>
      <c r="I13" s="1201" t="s">
        <v>592</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594</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28" t="s">
        <v>633</v>
      </c>
      <c r="M5" s="1228"/>
      <c r="N5" s="1228"/>
      <c r="O5" s="1228"/>
      <c r="P5" s="1228"/>
      <c r="Q5" s="1228"/>
      <c r="R5" s="1228"/>
      <c r="S5" s="1228"/>
      <c r="T5" s="1228"/>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05" t="str">
        <f>IF(NameOrPr_ch="",IF(NameOrPr="","",NameOrPr),NameOrPr_ch)</f>
        <v>Государственный комитет Республики Татарстан по тарифам</v>
      </c>
      <c r="P7" s="1205"/>
      <c r="Q7" s="1205"/>
      <c r="R7" s="1205"/>
      <c r="S7" s="1205"/>
      <c r="T7" s="1205"/>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597</v>
      </c>
      <c r="N8" s="667"/>
      <c r="O8" s="1205" t="str">
        <f>IF(datePr_ch="",IF(datePr="","",datePr),datePr_ch)</f>
        <v>07.12.2021</v>
      </c>
      <c r="P8" s="1205"/>
      <c r="Q8" s="1205"/>
      <c r="R8" s="1205"/>
      <c r="S8" s="1205"/>
      <c r="T8" s="1205"/>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596</v>
      </c>
      <c r="N9" s="667"/>
      <c r="O9" s="1205" t="str">
        <f>IF(numberPr_ch="",IF(numberPr="","",numberPr),numberPr_ch)</f>
        <v>455-95/тэ-2021</v>
      </c>
      <c r="P9" s="1205"/>
      <c r="Q9" s="1205"/>
      <c r="R9" s="1205"/>
      <c r="S9" s="1205"/>
      <c r="T9" s="1205"/>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05" t="str">
        <f>IF(IstPub_ch="",IF(IstPub="","",IstPub),IstPub_ch)</f>
        <v>Официальный сайт правовой информации Министерства юстиции РТ:  http//pravo.tatarstan.ru</v>
      </c>
      <c r="P10" s="1205"/>
      <c r="Q10" s="1205"/>
      <c r="R10" s="1205"/>
      <c r="S10" s="1205"/>
      <c r="T10" s="1205"/>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5"/>
      <c r="P12" s="1245"/>
      <c r="Q12" s="1245"/>
      <c r="R12" s="1245"/>
      <c r="S12" s="1245"/>
      <c r="T12" s="1245"/>
      <c r="U12" s="1245"/>
    </row>
    <row r="13" spans="1:33">
      <c r="J13" s="482"/>
      <c r="K13" s="482"/>
      <c r="L13" s="1150" t="s">
        <v>454</v>
      </c>
      <c r="M13" s="1150"/>
      <c r="N13" s="1150"/>
      <c r="O13" s="1150"/>
      <c r="P13" s="1150"/>
      <c r="Q13" s="1150"/>
      <c r="R13" s="1150"/>
      <c r="S13" s="1150"/>
      <c r="T13" s="1150"/>
      <c r="U13" s="1150"/>
      <c r="V13" s="1150"/>
      <c r="W13" s="1150" t="s">
        <v>455</v>
      </c>
    </row>
    <row r="14" spans="1:33" ht="14.25" customHeight="1">
      <c r="J14" s="482"/>
      <c r="K14" s="482"/>
      <c r="L14" s="1212" t="s">
        <v>92</v>
      </c>
      <c r="M14" s="1212" t="s">
        <v>641</v>
      </c>
      <c r="N14" s="475"/>
      <c r="O14" s="1213" t="s">
        <v>643</v>
      </c>
      <c r="P14" s="1214"/>
      <c r="Q14" s="1214"/>
      <c r="R14" s="1214"/>
      <c r="S14" s="1214"/>
      <c r="T14" s="1215"/>
      <c r="U14" s="1223" t="s">
        <v>341</v>
      </c>
      <c r="V14" s="1244" t="s">
        <v>275</v>
      </c>
      <c r="W14" s="1150"/>
    </row>
    <row r="15" spans="1:33" ht="14.25" customHeight="1">
      <c r="J15" s="482"/>
      <c r="K15" s="482"/>
      <c r="L15" s="1212"/>
      <c r="M15" s="1212"/>
      <c r="N15" s="474"/>
      <c r="O15" s="1218" t="s">
        <v>642</v>
      </c>
      <c r="P15" s="656"/>
      <c r="Q15" s="656"/>
      <c r="R15" s="1221" t="s">
        <v>656</v>
      </c>
      <c r="S15" s="1221"/>
      <c r="T15" s="1222"/>
      <c r="U15" s="1224"/>
      <c r="V15" s="1244"/>
      <c r="W15" s="1150"/>
    </row>
    <row r="16" spans="1:33" ht="30.75" customHeight="1">
      <c r="J16" s="482"/>
      <c r="K16" s="482"/>
      <c r="L16" s="1212"/>
      <c r="M16" s="1212"/>
      <c r="N16" s="473"/>
      <c r="O16" s="1219"/>
      <c r="P16" s="654"/>
      <c r="Q16" s="655"/>
      <c r="R16" s="537" t="s">
        <v>274</v>
      </c>
      <c r="S16" s="1207" t="s">
        <v>273</v>
      </c>
      <c r="T16" s="1208"/>
      <c r="U16" s="1225"/>
      <c r="V16" s="1244"/>
      <c r="W16" s="1150"/>
    </row>
    <row r="17" spans="1:33">
      <c r="J17" s="482"/>
      <c r="K17" s="490">
        <v>1</v>
      </c>
      <c r="L17" s="638" t="s">
        <v>93</v>
      </c>
      <c r="M17" s="638" t="s">
        <v>49</v>
      </c>
      <c r="N17" s="510" t="s">
        <v>49</v>
      </c>
      <c r="O17" s="639">
        <f ca="1">OFFSET(O17,0,-1)+1</f>
        <v>3</v>
      </c>
      <c r="P17" s="640">
        <f ca="1">OFFSET(P17,0,-1)</f>
        <v>3</v>
      </c>
      <c r="Q17" s="640">
        <f ca="1">OFFSET(Q17,0,-1)</f>
        <v>3</v>
      </c>
      <c r="R17" s="639">
        <f ca="1">OFFSET(R17,0,-1)+1</f>
        <v>4</v>
      </c>
      <c r="S17" s="1242">
        <f ca="1">OFFSET(S17,0,-1)+1</f>
        <v>5</v>
      </c>
      <c r="T17" s="1242"/>
      <c r="U17" s="639">
        <f ca="1">OFFSET(U17,0,-2)+1</f>
        <v>6</v>
      </c>
      <c r="V17" s="640">
        <f ca="1">OFFSET(V17,0,-1)</f>
        <v>6</v>
      </c>
      <c r="W17" s="639">
        <f ca="1">OFFSET(W17,0,-1)+1</f>
        <v>7</v>
      </c>
    </row>
    <row r="18" spans="1:33" ht="22.5">
      <c r="A18" s="1231">
        <v>1</v>
      </c>
      <c r="B18" s="902"/>
      <c r="C18" s="902"/>
      <c r="D18" s="902"/>
      <c r="E18" s="903"/>
      <c r="F18" s="904"/>
      <c r="G18" s="904"/>
      <c r="H18" s="904"/>
      <c r="I18" s="905"/>
      <c r="J18" s="900"/>
      <c r="K18" s="907"/>
      <c r="L18" s="594" t="e">
        <f ca="1">mergeValue(A18)</f>
        <v>#NAME?</v>
      </c>
      <c r="M18" s="642" t="s">
        <v>20</v>
      </c>
      <c r="N18" s="581"/>
      <c r="O18" s="1243"/>
      <c r="P18" s="1243"/>
      <c r="Q18" s="1243"/>
      <c r="R18" s="1243"/>
      <c r="S18" s="1243"/>
      <c r="T18" s="1243"/>
      <c r="U18" s="1243"/>
      <c r="V18" s="1243"/>
      <c r="W18" s="631" t="s">
        <v>476</v>
      </c>
    </row>
    <row r="19" spans="1:33" ht="22.5">
      <c r="A19" s="1231"/>
      <c r="B19" s="1231">
        <v>1</v>
      </c>
      <c r="C19" s="902"/>
      <c r="D19" s="902"/>
      <c r="E19" s="904"/>
      <c r="F19" s="904"/>
      <c r="G19" s="904"/>
      <c r="H19" s="904"/>
      <c r="I19" s="899"/>
      <c r="J19" s="898"/>
      <c r="K19" s="901"/>
      <c r="L19" s="594" t="e">
        <f ca="1">mergeValue(A19) &amp;"."&amp; mergeValue(B19)</f>
        <v>#NAME?</v>
      </c>
      <c r="M19" s="547" t="s">
        <v>16</v>
      </c>
      <c r="N19" s="581"/>
      <c r="O19" s="1243"/>
      <c r="P19" s="1243"/>
      <c r="Q19" s="1243"/>
      <c r="R19" s="1243"/>
      <c r="S19" s="1243"/>
      <c r="T19" s="1243"/>
      <c r="U19" s="1243"/>
      <c r="V19" s="1243"/>
      <c r="W19" s="631" t="s">
        <v>477</v>
      </c>
    </row>
    <row r="20" spans="1:33" ht="22.5">
      <c r="A20" s="1231"/>
      <c r="B20" s="1231"/>
      <c r="C20" s="1231">
        <v>1</v>
      </c>
      <c r="D20" s="902"/>
      <c r="E20" s="904"/>
      <c r="F20" s="904"/>
      <c r="G20" s="904"/>
      <c r="H20" s="904"/>
      <c r="I20" s="906"/>
      <c r="J20" s="898"/>
      <c r="K20" s="901"/>
      <c r="L20" s="594" t="e">
        <f ca="1">mergeValue(A20) &amp;"."&amp; mergeValue(B20)&amp;"."&amp; mergeValue(C20)</f>
        <v>#NAME?</v>
      </c>
      <c r="M20" s="548" t="s">
        <v>7</v>
      </c>
      <c r="N20" s="581"/>
      <c r="O20" s="1243"/>
      <c r="P20" s="1243"/>
      <c r="Q20" s="1243"/>
      <c r="R20" s="1243"/>
      <c r="S20" s="1243"/>
      <c r="T20" s="1243"/>
      <c r="U20" s="1243"/>
      <c r="V20" s="1243"/>
      <c r="W20" s="631" t="s">
        <v>635</v>
      </c>
    </row>
    <row r="21" spans="1:33" ht="22.5">
      <c r="A21" s="1231"/>
      <c r="B21" s="1231"/>
      <c r="C21" s="1231"/>
      <c r="D21" s="1231">
        <v>1</v>
      </c>
      <c r="E21" s="904"/>
      <c r="F21" s="904"/>
      <c r="G21" s="904"/>
      <c r="H21" s="904"/>
      <c r="I21" s="906"/>
      <c r="J21" s="898"/>
      <c r="K21" s="901"/>
      <c r="L21" s="594" t="e">
        <f ca="1">mergeValue(A21) &amp;"."&amp; mergeValue(B21)&amp;"."&amp; mergeValue(C21)&amp;"."&amp; mergeValue(D21)</f>
        <v>#NAME?</v>
      </c>
      <c r="M21" s="549" t="s">
        <v>22</v>
      </c>
      <c r="N21" s="581"/>
      <c r="O21" s="1243"/>
      <c r="P21" s="1243"/>
      <c r="Q21" s="1243"/>
      <c r="R21" s="1243"/>
      <c r="S21" s="1243"/>
      <c r="T21" s="1243"/>
      <c r="U21" s="1243"/>
      <c r="V21" s="1243"/>
      <c r="W21" s="631" t="s">
        <v>636</v>
      </c>
    </row>
    <row r="22" spans="1:33" ht="101.25">
      <c r="A22" s="1231"/>
      <c r="B22" s="1231"/>
      <c r="C22" s="1231"/>
      <c r="D22" s="1231"/>
      <c r="E22" s="1231">
        <v>1</v>
      </c>
      <c r="F22" s="904"/>
      <c r="G22" s="904"/>
      <c r="H22" s="902">
        <v>1</v>
      </c>
      <c r="I22" s="1231">
        <v>1</v>
      </c>
      <c r="J22" s="904"/>
      <c r="K22" s="909"/>
      <c r="L22" s="594" t="e">
        <f ca="1">mergeValue(A22) &amp;"."&amp; mergeValue(B22)&amp;"."&amp; mergeValue(C22)&amp;"."&amp; mergeValue(D22)&amp;"."&amp; mergeValue(E22)</f>
        <v>#NAME?</v>
      </c>
      <c r="M22" s="555" t="s">
        <v>9</v>
      </c>
      <c r="N22" s="582"/>
      <c r="O22" s="1233"/>
      <c r="P22" s="1233"/>
      <c r="Q22" s="1233"/>
      <c r="R22" s="1233"/>
      <c r="S22" s="1233"/>
      <c r="T22" s="1233"/>
      <c r="U22" s="1233"/>
      <c r="V22" s="1233"/>
      <c r="W22" s="631" t="s">
        <v>640</v>
      </c>
    </row>
    <row r="23" spans="1:33" ht="90">
      <c r="A23" s="1231"/>
      <c r="B23" s="1231"/>
      <c r="C23" s="1231"/>
      <c r="D23" s="1231"/>
      <c r="E23" s="1231"/>
      <c r="F23" s="1231">
        <v>1</v>
      </c>
      <c r="G23" s="902"/>
      <c r="H23" s="902"/>
      <c r="I23" s="1231"/>
      <c r="J23" s="1231">
        <v>1</v>
      </c>
      <c r="K23" s="910"/>
      <c r="L23" s="594" t="e">
        <f ca="1">mergeValue(A23) &amp;"."&amp; mergeValue(B23)&amp;"."&amp; mergeValue(C23)&amp;"."&amp; mergeValue(D23)&amp;"."&amp; mergeValue(E23)&amp;"."&amp; mergeValue(F23)</f>
        <v>#NAME?</v>
      </c>
      <c r="M23" s="556" t="s">
        <v>10</v>
      </c>
      <c r="N23" s="582"/>
      <c r="O23" s="1234"/>
      <c r="P23" s="1235"/>
      <c r="Q23" s="1235"/>
      <c r="R23" s="1235"/>
      <c r="S23" s="1235"/>
      <c r="T23" s="1235"/>
      <c r="U23" s="1235"/>
      <c r="V23" s="1236"/>
      <c r="W23" s="631" t="s">
        <v>638</v>
      </c>
      <c r="Y23" s="505" t="e">
        <f ca="1">strCheckUnique(Z23:Z26)</f>
        <v>#NAME?</v>
      </c>
      <c r="AA23" s="505" t="str">
        <f>IF(O23="","",O23 &amp; ":_")</f>
        <v/>
      </c>
    </row>
    <row r="24" spans="1:33" ht="189" customHeight="1">
      <c r="A24" s="1231"/>
      <c r="B24" s="1231"/>
      <c r="C24" s="1231"/>
      <c r="D24" s="1231"/>
      <c r="E24" s="1231"/>
      <c r="F24" s="1231"/>
      <c r="G24" s="902">
        <v>1</v>
      </c>
      <c r="H24" s="902"/>
      <c r="I24" s="1231"/>
      <c r="J24" s="1231"/>
      <c r="K24" s="910">
        <v>1</v>
      </c>
      <c r="L24" s="594" t="e">
        <f ca="1">mergeValue(A24) &amp;"."&amp; mergeValue(B24)&amp;"."&amp; mergeValue(C24)&amp;"."&amp; mergeValue(D24)&amp;"."&amp; mergeValue(E24)&amp;"."&amp; mergeValue(F24)&amp;"."&amp; mergeValue(G24)</f>
        <v>#NAME?</v>
      </c>
      <c r="M24" s="1070"/>
      <c r="N24" s="587"/>
      <c r="O24" s="1079"/>
      <c r="P24" s="563"/>
      <c r="Q24" s="563"/>
      <c r="R24" s="1241"/>
      <c r="S24" s="1227" t="s">
        <v>84</v>
      </c>
      <c r="T24" s="1241"/>
      <c r="U24" s="1227" t="s">
        <v>85</v>
      </c>
      <c r="V24" s="579"/>
      <c r="W24" s="1202" t="s">
        <v>658</v>
      </c>
      <c r="X24" s="501" t="e">
        <f ca="1">strCheckDate(O25:V25)</f>
        <v>#NAME?</v>
      </c>
      <c r="Y24" s="505"/>
      <c r="Z24" s="505" t="str">
        <f>IF(M24="","",M24 )</f>
        <v/>
      </c>
      <c r="AA24" s="505"/>
      <c r="AB24" s="505"/>
      <c r="AC24" s="505"/>
    </row>
    <row r="25" spans="1:33" ht="11.25" hidden="1">
      <c r="A25" s="1231"/>
      <c r="B25" s="1231"/>
      <c r="C25" s="1231"/>
      <c r="D25" s="1231"/>
      <c r="E25" s="1231"/>
      <c r="F25" s="1231"/>
      <c r="G25" s="902"/>
      <c r="H25" s="902"/>
      <c r="I25" s="1231"/>
      <c r="J25" s="1231"/>
      <c r="K25" s="910"/>
      <c r="L25" s="601"/>
      <c r="M25" s="647"/>
      <c r="N25" s="587"/>
      <c r="O25" s="585"/>
      <c r="P25" s="563"/>
      <c r="Q25" s="585" t="str">
        <f>R24 &amp; "-" &amp; T24</f>
        <v>-</v>
      </c>
      <c r="R25" s="1226"/>
      <c r="S25" s="1227"/>
      <c r="T25" s="1226"/>
      <c r="U25" s="1227"/>
      <c r="V25" s="579"/>
      <c r="W25" s="1203"/>
    </row>
    <row r="26" spans="1:33" s="476" customFormat="1" ht="15" customHeight="1">
      <c r="A26" s="1231"/>
      <c r="B26" s="1231"/>
      <c r="C26" s="1231"/>
      <c r="D26" s="1231"/>
      <c r="E26" s="1231"/>
      <c r="F26" s="1231"/>
      <c r="G26" s="904"/>
      <c r="H26" s="902"/>
      <c r="I26" s="1231"/>
      <c r="J26" s="1231"/>
      <c r="K26" s="909"/>
      <c r="L26" s="539"/>
      <c r="M26" s="558" t="s">
        <v>25</v>
      </c>
      <c r="N26" s="552"/>
      <c r="O26" s="546"/>
      <c r="P26" s="546"/>
      <c r="Q26" s="546"/>
      <c r="R26" s="574"/>
      <c r="S26" s="565"/>
      <c r="T26" s="564"/>
      <c r="U26" s="552"/>
      <c r="V26" s="561"/>
      <c r="W26" s="1204"/>
      <c r="X26" s="502"/>
      <c r="Y26" s="502"/>
      <c r="Z26" s="502"/>
      <c r="AA26" s="502"/>
      <c r="AB26" s="502"/>
      <c r="AC26" s="502"/>
      <c r="AD26" s="502"/>
      <c r="AE26" s="502"/>
      <c r="AF26" s="502"/>
      <c r="AG26" s="502"/>
    </row>
    <row r="27" spans="1:33" s="476" customFormat="1" ht="15" customHeight="1">
      <c r="A27" s="1231"/>
      <c r="B27" s="1231"/>
      <c r="C27" s="1231"/>
      <c r="D27" s="1231"/>
      <c r="E27" s="1231"/>
      <c r="F27" s="904"/>
      <c r="G27" s="904"/>
      <c r="H27" s="902"/>
      <c r="I27" s="1231"/>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31"/>
      <c r="B28" s="1231"/>
      <c r="C28" s="1231"/>
      <c r="D28" s="1231"/>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31"/>
      <c r="B29" s="1231"/>
      <c r="C29" s="1231"/>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31"/>
      <c r="B30" s="1231"/>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31"/>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5" t="s">
        <v>634</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196" t="s">
        <v>491</v>
      </c>
      <c r="G2" s="1197"/>
      <c r="H2" s="1198"/>
      <c r="I2" s="641"/>
    </row>
    <row r="3" spans="1:20" ht="3" customHeight="1"/>
    <row r="4" spans="1:20" s="571" customFormat="1" ht="11.25">
      <c r="A4" s="591"/>
      <c r="B4" s="591"/>
      <c r="C4" s="591"/>
      <c r="D4" s="591"/>
      <c r="F4" s="1150" t="s">
        <v>454</v>
      </c>
      <c r="G4" s="1150"/>
      <c r="H4" s="1150"/>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07.12.2021</v>
      </c>
      <c r="I7" s="582" t="s">
        <v>493</v>
      </c>
      <c r="J7" s="616"/>
      <c r="K7" s="591"/>
      <c r="L7" s="591"/>
      <c r="M7" s="591"/>
      <c r="N7" s="591"/>
      <c r="O7" s="591"/>
      <c r="P7" s="591"/>
      <c r="Q7" s="591"/>
      <c r="R7" s="591"/>
      <c r="S7" s="591"/>
      <c r="T7" s="591"/>
    </row>
    <row r="8" spans="1:20" s="571" customFormat="1" ht="45">
      <c r="A8" s="1200">
        <v>1</v>
      </c>
      <c r="B8" s="591"/>
      <c r="C8" s="591"/>
      <c r="D8" s="591"/>
      <c r="F8" s="617" t="e">
        <f ca="1">"2." &amp;mergeValue(A8)</f>
        <v>#NAME?</v>
      </c>
      <c r="G8" s="633" t="s">
        <v>494</v>
      </c>
      <c r="H8" s="605"/>
      <c r="I8" s="582" t="s">
        <v>591</v>
      </c>
      <c r="J8" s="616"/>
      <c r="K8" s="591"/>
      <c r="L8" s="591"/>
      <c r="M8" s="591"/>
      <c r="N8" s="591"/>
      <c r="O8" s="591"/>
      <c r="P8" s="591"/>
      <c r="Q8" s="591"/>
      <c r="R8" s="591"/>
      <c r="S8" s="591"/>
      <c r="T8" s="591"/>
    </row>
    <row r="9" spans="1:20" s="571" customFormat="1" ht="22.5">
      <c r="A9" s="1200"/>
      <c r="B9" s="591"/>
      <c r="C9" s="591"/>
      <c r="D9" s="591"/>
      <c r="F9" s="617" t="e">
        <f ca="1">"3." &amp;mergeValue(A9)</f>
        <v>#NAME?</v>
      </c>
      <c r="G9" s="633" t="s">
        <v>495</v>
      </c>
      <c r="H9" s="605"/>
      <c r="I9" s="582" t="s">
        <v>589</v>
      </c>
      <c r="J9" s="616"/>
      <c r="K9" s="591"/>
      <c r="L9" s="591"/>
      <c r="M9" s="591"/>
      <c r="N9" s="591"/>
      <c r="O9" s="591"/>
      <c r="P9" s="591"/>
      <c r="Q9" s="591"/>
      <c r="R9" s="591"/>
      <c r="S9" s="591"/>
      <c r="T9" s="591"/>
    </row>
    <row r="10" spans="1:20" s="571" customFormat="1" ht="22.5">
      <c r="A10" s="1200"/>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e">
        <f ca="1">"4."&amp;mergeValue(A11) &amp;"."&amp;mergeValue(B11)</f>
        <v>#NAME?</v>
      </c>
      <c r="G11" s="612" t="s">
        <v>593</v>
      </c>
      <c r="H11" s="605" t="str">
        <f>IF(region_name="","",region_name)</f>
        <v>Республика Татарстан</v>
      </c>
      <c r="I11" s="582" t="s">
        <v>499</v>
      </c>
      <c r="J11" s="616"/>
      <c r="K11" s="591"/>
      <c r="L11" s="591"/>
      <c r="M11" s="591"/>
      <c r="N11" s="591"/>
      <c r="O11" s="591"/>
      <c r="P11" s="591"/>
      <c r="Q11" s="591"/>
      <c r="R11" s="591"/>
      <c r="S11" s="591"/>
      <c r="T11" s="591"/>
    </row>
    <row r="12" spans="1:20" s="571" customFormat="1" ht="22.5">
      <c r="A12" s="1200"/>
      <c r="B12" s="1200"/>
      <c r="C12" s="1200">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e">
        <f ca="1">"4."&amp;mergeValue(A13) &amp;"."&amp;mergeValue(B13)&amp;"."&amp;mergeValue(C13)&amp;"."&amp;mergeValue(D13)</f>
        <v>#NAME?</v>
      </c>
      <c r="G13" s="634" t="s">
        <v>498</v>
      </c>
      <c r="H13" s="605"/>
      <c r="I13" s="1201" t="s">
        <v>592</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594</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28" t="s">
        <v>659</v>
      </c>
      <c r="M5" s="1228"/>
      <c r="N5" s="1228"/>
      <c r="O5" s="1228"/>
      <c r="P5" s="1228"/>
      <c r="Q5" s="1228"/>
      <c r="R5" s="1228"/>
      <c r="S5" s="1228"/>
      <c r="T5" s="1228"/>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46" t="str">
        <f>IF(NameOrPr_ch="",IF(NameOrPr="","",NameOrPr),NameOrPr_ch)</f>
        <v>Государственный комитет Республики Татарстан по тарифам</v>
      </c>
      <c r="P7" s="1247"/>
      <c r="Q7" s="1247"/>
      <c r="R7" s="1247"/>
      <c r="S7" s="1247"/>
      <c r="T7" s="1248"/>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597</v>
      </c>
      <c r="N8" s="667"/>
      <c r="O8" s="1246" t="str">
        <f>IF(datePr_ch="",IF(datePr="","",datePr),datePr_ch)</f>
        <v>07.12.2021</v>
      </c>
      <c r="P8" s="1247"/>
      <c r="Q8" s="1247"/>
      <c r="R8" s="1247"/>
      <c r="S8" s="1247"/>
      <c r="T8" s="1248"/>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596</v>
      </c>
      <c r="N9" s="667"/>
      <c r="O9" s="1246" t="str">
        <f>IF(numberPr_ch="",IF(numberPr="","",numberPr),numberPr_ch)</f>
        <v>455-95/тэ-2021</v>
      </c>
      <c r="P9" s="1247"/>
      <c r="Q9" s="1247"/>
      <c r="R9" s="1247"/>
      <c r="S9" s="1247"/>
      <c r="T9" s="1248"/>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46" t="str">
        <f>IF(IstPub_ch="",IF(IstPub="","",IstPub),IstPub_ch)</f>
        <v>Официальный сайт правовой информации Министерства юстиции РТ:  http//pravo.tatarstan.ru</v>
      </c>
      <c r="P10" s="1247"/>
      <c r="Q10" s="1247"/>
      <c r="R10" s="1247"/>
      <c r="S10" s="1247"/>
      <c r="T10" s="1248"/>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29"/>
      <c r="M11" s="1229"/>
      <c r="N11" s="567"/>
      <c r="O11" s="1249"/>
      <c r="P11" s="1249"/>
      <c r="Q11" s="1249"/>
      <c r="R11" s="1249"/>
      <c r="S11" s="1249"/>
      <c r="T11" s="1249"/>
      <c r="U11" s="589" t="s">
        <v>373</v>
      </c>
      <c r="X11" s="591"/>
      <c r="Y11" s="591"/>
      <c r="Z11" s="591"/>
      <c r="AA11" s="591"/>
      <c r="AB11" s="591"/>
      <c r="AC11" s="591"/>
      <c r="AD11" s="591"/>
      <c r="AE11" s="591"/>
      <c r="AF11" s="591"/>
      <c r="AG11" s="591"/>
      <c r="AH11" s="591"/>
      <c r="AI11" s="591"/>
    </row>
    <row r="12" spans="1:35">
      <c r="J12" s="530"/>
      <c r="K12" s="530"/>
      <c r="L12" s="525"/>
      <c r="M12" s="525"/>
      <c r="N12" s="525"/>
      <c r="O12" s="1250"/>
      <c r="P12" s="1250"/>
      <c r="Q12" s="1250"/>
      <c r="R12" s="1250"/>
      <c r="S12" s="1250"/>
      <c r="T12" s="1250"/>
      <c r="U12" s="1250"/>
    </row>
    <row r="13" spans="1:35" ht="14.25" customHeight="1">
      <c r="J13" s="530"/>
      <c r="K13" s="530"/>
      <c r="L13" s="1150" t="s">
        <v>454</v>
      </c>
      <c r="M13" s="1150"/>
      <c r="N13" s="1150"/>
      <c r="O13" s="1150"/>
      <c r="P13" s="1150"/>
      <c r="Q13" s="1150"/>
      <c r="R13" s="1150"/>
      <c r="S13" s="1150"/>
      <c r="T13" s="1150"/>
      <c r="U13" s="1150"/>
      <c r="V13" s="1150"/>
      <c r="W13" s="1150" t="s">
        <v>455</v>
      </c>
    </row>
    <row r="14" spans="1:35" ht="14.25" customHeight="1">
      <c r="J14" s="530"/>
      <c r="K14" s="530"/>
      <c r="L14" s="1212" t="s">
        <v>92</v>
      </c>
      <c r="M14" s="1212" t="s">
        <v>641</v>
      </c>
      <c r="N14" s="522"/>
      <c r="O14" s="1213" t="s">
        <v>643</v>
      </c>
      <c r="P14" s="1214"/>
      <c r="Q14" s="1214"/>
      <c r="R14" s="1214"/>
      <c r="S14" s="1214"/>
      <c r="T14" s="1215"/>
      <c r="U14" s="1223" t="s">
        <v>341</v>
      </c>
      <c r="V14" s="1209" t="s">
        <v>275</v>
      </c>
      <c r="W14" s="1150"/>
    </row>
    <row r="15" spans="1:35" ht="14.25" customHeight="1">
      <c r="J15" s="530"/>
      <c r="K15" s="530"/>
      <c r="L15" s="1212"/>
      <c r="M15" s="1212"/>
      <c r="N15" s="522"/>
      <c r="O15" s="1218" t="s">
        <v>623</v>
      </c>
      <c r="P15" s="1216"/>
      <c r="Q15" s="1217"/>
      <c r="R15" s="1221" t="s">
        <v>656</v>
      </c>
      <c r="S15" s="1221"/>
      <c r="T15" s="1222"/>
      <c r="U15" s="1224"/>
      <c r="V15" s="1210"/>
      <c r="W15" s="1150"/>
    </row>
    <row r="16" spans="1:35" ht="30" customHeight="1">
      <c r="J16" s="530"/>
      <c r="K16" s="530"/>
      <c r="L16" s="1212"/>
      <c r="M16" s="1212"/>
      <c r="N16" s="521"/>
      <c r="O16" s="1219"/>
      <c r="P16" s="536"/>
      <c r="Q16" s="536"/>
      <c r="R16" s="537" t="s">
        <v>274</v>
      </c>
      <c r="S16" s="1207" t="s">
        <v>273</v>
      </c>
      <c r="T16" s="1208"/>
      <c r="U16" s="1225"/>
      <c r="V16" s="1211"/>
      <c r="W16" s="1150"/>
    </row>
    <row r="17" spans="1:36">
      <c r="J17" s="530"/>
      <c r="K17" s="570">
        <v>1</v>
      </c>
      <c r="L17" s="648" t="s">
        <v>93</v>
      </c>
      <c r="M17" s="648" t="s">
        <v>49</v>
      </c>
      <c r="N17" s="669" t="s">
        <v>49</v>
      </c>
      <c r="O17" s="649">
        <f ca="1">OFFSET(O17,0,-1)+1</f>
        <v>3</v>
      </c>
      <c r="P17" s="650">
        <f ca="1">OFFSET(P17,0,-1)</f>
        <v>3</v>
      </c>
      <c r="Q17" s="650">
        <f ca="1">OFFSET(Q17,0,-1)</f>
        <v>3</v>
      </c>
      <c r="R17" s="649">
        <f ca="1">OFFSET(R17,0,-1)+1</f>
        <v>4</v>
      </c>
      <c r="S17" s="1230">
        <f ca="1">OFFSET(S17,0,-1)+1</f>
        <v>5</v>
      </c>
      <c r="T17" s="1230"/>
      <c r="U17" s="649">
        <f ca="1">OFFSET(U17,0,-2)+1</f>
        <v>6</v>
      </c>
      <c r="V17" s="650">
        <f ca="1">OFFSET(V17,0,-1)</f>
        <v>6</v>
      </c>
      <c r="W17" s="649">
        <f ca="1">OFFSET(W17,0,-1)+1</f>
        <v>7</v>
      </c>
    </row>
    <row r="18" spans="1:36" ht="22.5">
      <c r="A18" s="1231">
        <v>1</v>
      </c>
      <c r="B18" s="920"/>
      <c r="C18" s="920"/>
      <c r="D18" s="920"/>
      <c r="E18" s="921"/>
      <c r="F18" s="922"/>
      <c r="G18" s="920"/>
      <c r="H18" s="920"/>
      <c r="I18" s="923"/>
      <c r="J18" s="918"/>
      <c r="K18" s="927">
        <v>1</v>
      </c>
      <c r="L18" s="594" t="e">
        <f ca="1">mergeValue(A18)</f>
        <v>#NAME?</v>
      </c>
      <c r="M18" s="642" t="s">
        <v>20</v>
      </c>
      <c r="N18" s="581"/>
      <c r="O18" s="1243"/>
      <c r="P18" s="1243"/>
      <c r="Q18" s="1243"/>
      <c r="R18" s="1243"/>
      <c r="S18" s="1243"/>
      <c r="T18" s="1243"/>
      <c r="U18" s="1243"/>
      <c r="V18" s="1243"/>
      <c r="W18" s="631" t="s">
        <v>660</v>
      </c>
    </row>
    <row r="19" spans="1:36" ht="22.5">
      <c r="A19" s="1231"/>
      <c r="B19" s="1231">
        <v>1</v>
      </c>
      <c r="C19" s="920"/>
      <c r="D19" s="920"/>
      <c r="E19" s="922"/>
      <c r="F19" s="922"/>
      <c r="G19" s="920"/>
      <c r="H19" s="920"/>
      <c r="I19" s="917"/>
      <c r="J19" s="916"/>
      <c r="K19" s="927">
        <v>1</v>
      </c>
      <c r="L19" s="594" t="e">
        <f ca="1">mergeValue(A19) &amp;"."&amp; mergeValue(B19)</f>
        <v>#NAME?</v>
      </c>
      <c r="M19" s="547" t="s">
        <v>16</v>
      </c>
      <c r="N19" s="581"/>
      <c r="O19" s="1243"/>
      <c r="P19" s="1243"/>
      <c r="Q19" s="1243"/>
      <c r="R19" s="1243"/>
      <c r="S19" s="1243"/>
      <c r="T19" s="1243"/>
      <c r="U19" s="1243"/>
      <c r="V19" s="1243"/>
      <c r="W19" s="631" t="s">
        <v>477</v>
      </c>
    </row>
    <row r="20" spans="1:36" ht="22.5">
      <c r="A20" s="1231"/>
      <c r="B20" s="1231"/>
      <c r="C20" s="1231">
        <v>1</v>
      </c>
      <c r="D20" s="920"/>
      <c r="E20" s="922"/>
      <c r="F20" s="922"/>
      <c r="G20" s="920"/>
      <c r="H20" s="920"/>
      <c r="I20" s="924"/>
      <c r="J20" s="916"/>
      <c r="K20" s="927">
        <v>1</v>
      </c>
      <c r="L20" s="594" t="e">
        <f ca="1">mergeValue(A20) &amp;"."&amp; mergeValue(B20)&amp;"."&amp; mergeValue(C20)</f>
        <v>#NAME?</v>
      </c>
      <c r="M20" s="548" t="s">
        <v>7</v>
      </c>
      <c r="N20" s="581"/>
      <c r="O20" s="1243"/>
      <c r="P20" s="1243"/>
      <c r="Q20" s="1243"/>
      <c r="R20" s="1243"/>
      <c r="S20" s="1243"/>
      <c r="T20" s="1243"/>
      <c r="U20" s="1243"/>
      <c r="V20" s="1243"/>
      <c r="W20" s="631" t="s">
        <v>635</v>
      </c>
    </row>
    <row r="21" spans="1:36" ht="22.5">
      <c r="A21" s="1231"/>
      <c r="B21" s="1231"/>
      <c r="C21" s="1231"/>
      <c r="D21" s="1231">
        <v>1</v>
      </c>
      <c r="E21" s="922"/>
      <c r="F21" s="922"/>
      <c r="G21" s="920"/>
      <c r="H21" s="920"/>
      <c r="I21" s="1231">
        <v>1</v>
      </c>
      <c r="J21" s="916"/>
      <c r="K21" s="927">
        <v>1</v>
      </c>
      <c r="L21" s="594" t="e">
        <f ca="1">mergeValue(A21) &amp;"."&amp; mergeValue(B21)&amp;"."&amp; mergeValue(C21)&amp;"."&amp; mergeValue(D21)</f>
        <v>#NAME?</v>
      </c>
      <c r="M21" s="549" t="s">
        <v>22</v>
      </c>
      <c r="N21" s="581"/>
      <c r="O21" s="1243"/>
      <c r="P21" s="1243"/>
      <c r="Q21" s="1243"/>
      <c r="R21" s="1243"/>
      <c r="S21" s="1243"/>
      <c r="T21" s="1243"/>
      <c r="U21" s="1243"/>
      <c r="V21" s="1243"/>
      <c r="W21" s="631" t="s">
        <v>636</v>
      </c>
    </row>
    <row r="22" spans="1:36" ht="11.25" hidden="1" customHeight="1">
      <c r="A22" s="1231"/>
      <c r="B22" s="1231"/>
      <c r="C22" s="1231"/>
      <c r="D22" s="1231"/>
      <c r="E22" s="1231">
        <v>1</v>
      </c>
      <c r="F22" s="922"/>
      <c r="G22" s="920"/>
      <c r="H22" s="920"/>
      <c r="I22" s="1231"/>
      <c r="J22" s="922"/>
      <c r="K22" s="927">
        <v>1</v>
      </c>
      <c r="L22" s="594"/>
      <c r="M22" s="555"/>
      <c r="N22" s="582"/>
      <c r="O22" s="632"/>
      <c r="P22" s="632"/>
      <c r="Q22" s="632"/>
      <c r="R22" s="632"/>
      <c r="S22" s="632"/>
      <c r="T22" s="632"/>
      <c r="U22" s="594"/>
      <c r="V22" s="508"/>
      <c r="W22" s="560"/>
    </row>
    <row r="23" spans="1:36" ht="90">
      <c r="A23" s="1231"/>
      <c r="B23" s="1231"/>
      <c r="C23" s="1231"/>
      <c r="D23" s="1231"/>
      <c r="E23" s="1231"/>
      <c r="F23" s="1231">
        <v>1</v>
      </c>
      <c r="G23" s="920"/>
      <c r="H23" s="920"/>
      <c r="I23" s="1231"/>
      <c r="J23" s="1251"/>
      <c r="K23" s="927">
        <v>1</v>
      </c>
      <c r="L23" s="594" t="e">
        <f ca="1">mergeValue(A23) &amp;"."&amp; mergeValue(B23)&amp;"."&amp; mergeValue(C23)&amp;"."&amp; mergeValue(D23)&amp;"."&amp;  mergeValue(F23)</f>
        <v>#NAME?</v>
      </c>
      <c r="M23" s="555" t="s">
        <v>10</v>
      </c>
      <c r="N23" s="582"/>
      <c r="O23" s="1233"/>
      <c r="P23" s="1233"/>
      <c r="Q23" s="1233"/>
      <c r="R23" s="1233"/>
      <c r="S23" s="1233"/>
      <c r="T23" s="1233"/>
      <c r="U23" s="1233"/>
      <c r="V23" s="1233"/>
      <c r="W23" s="631" t="s">
        <v>637</v>
      </c>
      <c r="Y23" s="590" t="e">
        <f ca="1">strCheckUnique(Z23:Z26)</f>
        <v>#NAME?</v>
      </c>
      <c r="AA23" s="590"/>
    </row>
    <row r="24" spans="1:36" ht="189" customHeight="1">
      <c r="A24" s="1231"/>
      <c r="B24" s="1231"/>
      <c r="C24" s="1231"/>
      <c r="D24" s="1231"/>
      <c r="E24" s="1231"/>
      <c r="F24" s="1231"/>
      <c r="G24" s="920">
        <v>1</v>
      </c>
      <c r="H24" s="920"/>
      <c r="I24" s="1231"/>
      <c r="J24" s="1251"/>
      <c r="K24" s="919"/>
      <c r="L24" s="594" t="e">
        <f ca="1">mergeValue(A24) &amp;"."&amp; mergeValue(B24)&amp;"."&amp; mergeValue(C24)&amp;"."&amp; mergeValue(D24)&amp;"."&amp;  mergeValue(F24)&amp;"."&amp;  mergeValue(G24)</f>
        <v>#NAME?</v>
      </c>
      <c r="M24" s="1070"/>
      <c r="N24" s="587"/>
      <c r="O24" s="563"/>
      <c r="P24" s="563"/>
      <c r="Q24" s="563"/>
      <c r="R24" s="1241"/>
      <c r="S24" s="1227" t="s">
        <v>84</v>
      </c>
      <c r="T24" s="1241"/>
      <c r="U24" s="1227" t="s">
        <v>85</v>
      </c>
      <c r="V24" s="538"/>
      <c r="W24" s="1202" t="s">
        <v>661</v>
      </c>
      <c r="X24" s="586" t="e">
        <f ca="1">strCheckDate(O25:V25)</f>
        <v>#NAME?</v>
      </c>
      <c r="Y24" s="590"/>
      <c r="Z24" s="590" t="str">
        <f>IF(M24="","",M24 )</f>
        <v/>
      </c>
      <c r="AA24" s="590"/>
      <c r="AB24" s="590"/>
      <c r="AC24" s="590"/>
    </row>
    <row r="25" spans="1:36" ht="11.25" hidden="1" customHeight="1">
      <c r="A25" s="1231"/>
      <c r="B25" s="1231"/>
      <c r="C25" s="1231"/>
      <c r="D25" s="1231"/>
      <c r="E25" s="1231"/>
      <c r="F25" s="1231"/>
      <c r="G25" s="920"/>
      <c r="H25" s="920"/>
      <c r="I25" s="1231"/>
      <c r="J25" s="1251"/>
      <c r="K25" s="927">
        <v>1</v>
      </c>
      <c r="L25" s="601"/>
      <c r="M25" s="647"/>
      <c r="N25" s="587"/>
      <c r="O25" s="563"/>
      <c r="P25" s="563"/>
      <c r="Q25" s="585" t="str">
        <f>R24 &amp; "-" &amp; T24</f>
        <v>-</v>
      </c>
      <c r="R25" s="1241"/>
      <c r="S25" s="1227"/>
      <c r="T25" s="1241"/>
      <c r="U25" s="1227"/>
      <c r="V25" s="538"/>
      <c r="W25" s="1203"/>
      <c r="Y25" s="590"/>
      <c r="Z25" s="590"/>
      <c r="AA25" s="590"/>
      <c r="AB25" s="590"/>
      <c r="AC25" s="590"/>
    </row>
    <row r="26" spans="1:36" s="523" customFormat="1" ht="15" customHeight="1">
      <c r="A26" s="1231"/>
      <c r="B26" s="1231"/>
      <c r="C26" s="1231"/>
      <c r="D26" s="1231"/>
      <c r="E26" s="1231"/>
      <c r="F26" s="1231"/>
      <c r="G26" s="920"/>
      <c r="H26" s="920"/>
      <c r="I26" s="1231"/>
      <c r="J26" s="1251"/>
      <c r="K26" s="927">
        <v>1</v>
      </c>
      <c r="L26" s="539"/>
      <c r="M26" s="557" t="s">
        <v>25</v>
      </c>
      <c r="N26" s="552"/>
      <c r="O26" s="546"/>
      <c r="P26" s="546"/>
      <c r="Q26" s="546"/>
      <c r="R26" s="574"/>
      <c r="S26" s="565"/>
      <c r="T26" s="564"/>
      <c r="U26" s="552"/>
      <c r="V26" s="561"/>
      <c r="W26" s="1204"/>
      <c r="X26" s="588"/>
      <c r="Y26" s="588"/>
      <c r="Z26" s="588"/>
      <c r="AA26" s="588"/>
      <c r="AB26" s="588"/>
      <c r="AC26" s="588"/>
      <c r="AD26" s="588"/>
      <c r="AE26" s="588"/>
      <c r="AF26" s="588"/>
      <c r="AG26" s="588"/>
      <c r="AH26" s="588"/>
      <c r="AI26" s="588"/>
    </row>
    <row r="27" spans="1:36" s="523" customFormat="1" ht="15" customHeight="1">
      <c r="A27" s="1231"/>
      <c r="B27" s="1231"/>
      <c r="C27" s="1231"/>
      <c r="D27" s="1231"/>
      <c r="E27" s="1231"/>
      <c r="F27" s="922"/>
      <c r="G27" s="922"/>
      <c r="H27" s="920"/>
      <c r="I27" s="1231"/>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31"/>
      <c r="B28" s="1231"/>
      <c r="C28" s="1231"/>
      <c r="D28" s="1231"/>
      <c r="E28" s="922"/>
      <c r="F28" s="922"/>
      <c r="G28" s="922"/>
      <c r="H28" s="920"/>
      <c r="I28" s="1231"/>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31"/>
      <c r="B29" s="1231"/>
      <c r="C29" s="1231"/>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31"/>
      <c r="B30" s="1231"/>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31"/>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195" t="s">
        <v>662</v>
      </c>
      <c r="N34" s="1195"/>
      <c r="O34" s="1195"/>
      <c r="P34" s="1195"/>
      <c r="Q34" s="1195"/>
      <c r="R34" s="1195"/>
      <c r="S34" s="1195"/>
      <c r="T34" s="1195"/>
      <c r="U34" s="1195"/>
      <c r="V34" s="1195"/>
      <c r="W34" s="1195"/>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5"/>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196" t="s">
        <v>491</v>
      </c>
      <c r="G2" s="1197"/>
      <c r="H2" s="1198"/>
      <c r="I2" s="641"/>
    </row>
    <row r="3" spans="1:20" ht="3" customHeight="1"/>
    <row r="4" spans="1:20" s="571" customFormat="1" ht="11.25">
      <c r="A4" s="591"/>
      <c r="B4" s="591"/>
      <c r="C4" s="591"/>
      <c r="D4" s="591"/>
      <c r="F4" s="1150" t="s">
        <v>454</v>
      </c>
      <c r="G4" s="1150"/>
      <c r="H4" s="1150"/>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07.12.2021</v>
      </c>
      <c r="I7" s="582" t="s">
        <v>493</v>
      </c>
      <c r="J7" s="616"/>
      <c r="K7" s="591"/>
      <c r="L7" s="591"/>
      <c r="M7" s="591"/>
      <c r="N7" s="591"/>
      <c r="O7" s="591"/>
      <c r="P7" s="591"/>
      <c r="Q7" s="591"/>
      <c r="R7" s="591"/>
      <c r="S7" s="591"/>
      <c r="T7" s="591"/>
    </row>
    <row r="8" spans="1:20" s="571" customFormat="1" ht="45">
      <c r="A8" s="1200">
        <v>1</v>
      </c>
      <c r="B8" s="591"/>
      <c r="C8" s="591"/>
      <c r="D8" s="591"/>
      <c r="F8" s="617" t="e">
        <f ca="1">"2." &amp;mergeValue(A8)</f>
        <v>#NAME?</v>
      </c>
      <c r="G8" s="633" t="s">
        <v>494</v>
      </c>
      <c r="H8" s="605" t="str">
        <f>IF('Перечень тарифов'!R21="","наименование отсутствует","" &amp; 'Перечень тарифов'!R21 &amp; "")</f>
        <v>наименование отсутствует</v>
      </c>
      <c r="I8" s="582" t="s">
        <v>591</v>
      </c>
      <c r="J8" s="616"/>
      <c r="K8" s="591"/>
      <c r="L8" s="591"/>
      <c r="M8" s="591"/>
      <c r="N8" s="591"/>
      <c r="O8" s="591"/>
      <c r="P8" s="591"/>
      <c r="Q8" s="591"/>
      <c r="R8" s="591"/>
      <c r="S8" s="591"/>
      <c r="T8" s="591"/>
    </row>
    <row r="9" spans="1:20" s="571" customFormat="1" ht="22.5">
      <c r="A9" s="1200"/>
      <c r="B9" s="591"/>
      <c r="C9" s="591"/>
      <c r="D9" s="591"/>
      <c r="F9" s="617" t="e">
        <f ca="1">"3." &amp;mergeValue(A9)</f>
        <v>#NAME?</v>
      </c>
      <c r="G9" s="633" t="s">
        <v>495</v>
      </c>
      <c r="H9" s="605" t="str">
        <f>IF('Перечень тарифов'!F21="","наименование отсутствует","" &amp; 'Перечень тарифов'!F21 &amp; "")</f>
        <v>Передача. Тепловая энергия</v>
      </c>
      <c r="I9" s="582" t="s">
        <v>589</v>
      </c>
      <c r="J9" s="616"/>
      <c r="K9" s="591"/>
      <c r="L9" s="591"/>
      <c r="M9" s="591"/>
      <c r="N9" s="591"/>
      <c r="O9" s="591"/>
      <c r="P9" s="591"/>
      <c r="Q9" s="591"/>
      <c r="R9" s="591"/>
      <c r="S9" s="591"/>
      <c r="T9" s="591"/>
    </row>
    <row r="10" spans="1:20" s="571" customFormat="1" ht="22.5">
      <c r="A10" s="1200"/>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e">
        <f ca="1">"4."&amp;mergeValue(A11) &amp;"."&amp;mergeValue(B11)</f>
        <v>#NAME?</v>
      </c>
      <c r="G11" s="612" t="s">
        <v>593</v>
      </c>
      <c r="H11" s="605" t="str">
        <f>IF(region_name="","",region_name)</f>
        <v>Республика Татарстан</v>
      </c>
      <c r="I11" s="582" t="s">
        <v>499</v>
      </c>
      <c r="J11" s="616"/>
      <c r="K11" s="591"/>
      <c r="L11" s="591"/>
      <c r="M11" s="591"/>
      <c r="N11" s="591"/>
      <c r="O11" s="591"/>
      <c r="P11" s="591"/>
      <c r="Q11" s="591"/>
      <c r="R11" s="591"/>
      <c r="S11" s="591"/>
      <c r="T11" s="591"/>
    </row>
    <row r="12" spans="1:20" s="571" customFormat="1" ht="22.5">
      <c r="A12" s="1200"/>
      <c r="B12" s="1200"/>
      <c r="C12" s="1200">
        <v>1</v>
      </c>
      <c r="D12" s="624"/>
      <c r="F12" s="617" t="e">
        <f ca="1">"4."&amp;mergeValue(A12) &amp;"."&amp;mergeValue(B12)&amp;"."&amp;mergeValue(C12)</f>
        <v>#NAME?</v>
      </c>
      <c r="G12" s="623" t="s">
        <v>497</v>
      </c>
      <c r="H12" s="605" t="str">
        <f>IF(Территории!H13="","","" &amp; Территории!H13 &amp; "")</f>
        <v>Город Казань</v>
      </c>
      <c r="I12" s="582" t="s">
        <v>500</v>
      </c>
      <c r="J12" s="616"/>
      <c r="K12" s="591"/>
      <c r="L12" s="591"/>
      <c r="M12" s="591"/>
      <c r="N12" s="591"/>
      <c r="O12" s="591"/>
      <c r="P12" s="591"/>
      <c r="Q12" s="591"/>
      <c r="R12" s="591"/>
      <c r="S12" s="591"/>
      <c r="T12" s="591"/>
    </row>
    <row r="13" spans="1:20" s="571" customFormat="1" ht="56.25">
      <c r="A13" s="1200"/>
      <c r="B13" s="1200"/>
      <c r="C13" s="1200"/>
      <c r="D13" s="624">
        <v>1</v>
      </c>
      <c r="F13" s="617" t="e">
        <f ca="1">"4."&amp;mergeValue(A13) &amp;"."&amp;mergeValue(B13)&amp;"."&amp;mergeValue(C13)&amp;"."&amp;mergeValue(D13)</f>
        <v>#NAME?</v>
      </c>
      <c r="G13" s="634" t="s">
        <v>498</v>
      </c>
      <c r="H13" s="605" t="str">
        <f>IF(Территории!R14="","","" &amp; Территории!R14 &amp; "")</f>
        <v>Город Казань (92701000)</v>
      </c>
      <c r="I13" s="1106" t="s">
        <v>592</v>
      </c>
      <c r="J13" s="616"/>
      <c r="K13" s="591"/>
      <c r="L13" s="591"/>
      <c r="M13" s="591"/>
      <c r="N13" s="591"/>
      <c r="O13" s="591"/>
      <c r="P13" s="591"/>
      <c r="Q13" s="591"/>
      <c r="R13" s="591"/>
      <c r="S13" s="591"/>
      <c r="T13" s="591"/>
    </row>
    <row r="14" spans="1:20" s="614" customFormat="1" ht="3" customHeight="1">
      <c r="A14" s="615"/>
      <c r="B14" s="615"/>
      <c r="C14" s="615"/>
      <c r="D14" s="615"/>
      <c r="F14" s="626"/>
      <c r="G14" s="627"/>
      <c r="H14" s="628"/>
      <c r="I14" s="629"/>
      <c r="J14" s="615"/>
      <c r="K14" s="615"/>
      <c r="L14" s="615"/>
      <c r="M14" s="615"/>
      <c r="N14" s="615"/>
      <c r="O14" s="615"/>
      <c r="P14" s="615"/>
      <c r="Q14" s="615"/>
      <c r="R14" s="615"/>
      <c r="S14" s="615"/>
      <c r="T14" s="615"/>
    </row>
    <row r="15" spans="1:20" s="614" customFormat="1" ht="15" customHeight="1">
      <c r="A15" s="615"/>
      <c r="B15" s="615"/>
      <c r="C15" s="615"/>
      <c r="D15" s="615"/>
      <c r="F15" s="613"/>
      <c r="G15" s="1195" t="s">
        <v>594</v>
      </c>
      <c r="H15" s="1195"/>
      <c r="I15" s="595"/>
      <c r="J15" s="615"/>
      <c r="K15" s="615"/>
      <c r="L15" s="615"/>
      <c r="M15" s="615"/>
      <c r="N15" s="615"/>
      <c r="O15" s="615"/>
      <c r="P15" s="615"/>
      <c r="Q15" s="615"/>
      <c r="R15" s="615"/>
      <c r="S15" s="615"/>
      <c r="T15" s="615"/>
    </row>
  </sheetData>
  <sheetProtection algorithmName="SHA-512" hashValue="V+wZPwVf14yKAJyn+pj8aLZ/gifZiaJ62/b9XaPisvieXP28cRIcY3t6twjMbI9fkPJxW9wSAhhpfTgfsIDpTg==" saltValue="YfoTHbFLAWI1MKczE5Opm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CS30"/>
  <sheetViews>
    <sheetView showGridLines="0" tabSelected="1" topLeftCell="I4" zoomScaleNormal="100" workbookViewId="0">
      <selection activeCell="BZ24" sqref="BZ24"/>
    </sheetView>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5" width="18.85546875" style="477" customWidth="1"/>
    <col min="16" max="17" width="23.7109375" style="477" hidden="1" customWidth="1"/>
    <col min="18" max="18" width="11.7109375" style="477" customWidth="1"/>
    <col min="19" max="19" width="3.7109375" style="477" customWidth="1"/>
    <col min="20" max="20" width="11.7109375" style="477" customWidth="1"/>
    <col min="21" max="21" width="8.5703125" style="477" customWidth="1"/>
    <col min="22" max="22" width="15.28515625" style="1062" customWidth="1"/>
    <col min="23" max="24" width="23.7109375" style="1062" hidden="1" customWidth="1"/>
    <col min="25" max="25" width="11.7109375" style="1062" customWidth="1"/>
    <col min="26" max="26" width="3.7109375" style="1062" customWidth="1"/>
    <col min="27" max="27" width="11.7109375" style="1062" customWidth="1"/>
    <col min="28" max="28" width="8.5703125" style="1062" customWidth="1"/>
    <col min="29" max="29" width="16" style="1062" customWidth="1"/>
    <col min="30" max="31" width="23.7109375" style="1062" hidden="1" customWidth="1"/>
    <col min="32" max="32" width="11.7109375" style="1062" customWidth="1"/>
    <col min="33" max="33" width="3.7109375" style="1062" customWidth="1"/>
    <col min="34" max="34" width="11.7109375" style="1062" customWidth="1"/>
    <col min="35" max="35" width="8.5703125" style="1062" customWidth="1"/>
    <col min="36" max="36" width="15.28515625" style="1062" customWidth="1"/>
    <col min="37" max="38" width="23.7109375" style="1062" hidden="1" customWidth="1"/>
    <col min="39" max="39" width="11.7109375" style="1062" customWidth="1"/>
    <col min="40" max="40" width="3.7109375" style="1062" customWidth="1"/>
    <col min="41" max="41" width="11.7109375" style="1062" customWidth="1"/>
    <col min="42" max="42" width="8.5703125" style="1062" customWidth="1"/>
    <col min="43" max="43" width="15.42578125" style="1062" customWidth="1"/>
    <col min="44" max="45" width="23.7109375" style="1062" hidden="1" customWidth="1"/>
    <col min="46" max="46" width="11.7109375" style="1062" customWidth="1"/>
    <col min="47" max="47" width="3.7109375" style="1062" customWidth="1"/>
    <col min="48" max="48" width="11.7109375" style="1062" customWidth="1"/>
    <col min="49" max="49" width="8.5703125" style="1062" customWidth="1"/>
    <col min="50" max="50" width="15.85546875" style="1062" customWidth="1"/>
    <col min="51" max="52" width="23.7109375" style="1062" hidden="1" customWidth="1"/>
    <col min="53" max="53" width="11.7109375" style="1062" customWidth="1"/>
    <col min="54" max="54" width="3.7109375" style="1062" customWidth="1"/>
    <col min="55" max="55" width="11.7109375" style="1062" customWidth="1"/>
    <col min="56" max="56" width="8.5703125" style="1062" customWidth="1"/>
    <col min="57" max="57" width="16.28515625" style="1062" customWidth="1"/>
    <col min="58" max="59" width="23.7109375" style="1062" hidden="1" customWidth="1"/>
    <col min="60" max="60" width="11.7109375" style="1062" customWidth="1"/>
    <col min="61" max="61" width="3.7109375" style="1062" customWidth="1"/>
    <col min="62" max="62" width="11.7109375" style="1062" customWidth="1"/>
    <col min="63" max="63" width="8.5703125" style="1062" customWidth="1"/>
    <col min="64" max="64" width="16.140625" style="1062" customWidth="1"/>
    <col min="65" max="66" width="23.7109375" style="1062" hidden="1" customWidth="1"/>
    <col min="67" max="67" width="11.7109375" style="1062" customWidth="1"/>
    <col min="68" max="68" width="3.7109375" style="1062" customWidth="1"/>
    <col min="69" max="69" width="10.5703125" style="1062" customWidth="1"/>
    <col min="70" max="70" width="8.5703125" style="1062" customWidth="1"/>
    <col min="71" max="71" width="16.42578125" style="1062" customWidth="1"/>
    <col min="72" max="73" width="23.7109375" style="1062" hidden="1" customWidth="1"/>
    <col min="74" max="74" width="11.7109375" style="1062" customWidth="1"/>
    <col min="75" max="75" width="3.7109375" style="1062" customWidth="1"/>
    <col min="76" max="76" width="11.7109375" style="1062" customWidth="1"/>
    <col min="77" max="77" width="8.5703125" style="1062" customWidth="1"/>
    <col min="78" max="78" width="15.7109375" style="1062" customWidth="1"/>
    <col min="79" max="80" width="23.7109375" style="1062" hidden="1" customWidth="1"/>
    <col min="81" max="81" width="11.7109375" style="1062" customWidth="1"/>
    <col min="82" max="82" width="3.7109375" style="1062" customWidth="1"/>
    <col min="83" max="83" width="11.7109375" style="1062" customWidth="1"/>
    <col min="84" max="84" width="8.5703125" style="1062" hidden="1" customWidth="1"/>
    <col min="85" max="85" width="4.7109375" style="477" customWidth="1"/>
    <col min="86" max="86" width="115.7109375" style="477" customWidth="1"/>
    <col min="87" max="89" width="10.5703125" style="501"/>
    <col min="90" max="90" width="10.140625" style="501" customWidth="1"/>
    <col min="91" max="97" width="10.5703125" style="501"/>
    <col min="98" max="319" width="10.5703125" style="477"/>
    <col min="320" max="327" width="0" style="477" hidden="1" customWidth="1"/>
    <col min="328" max="330" width="3.7109375" style="477" customWidth="1"/>
    <col min="331" max="331" width="12.7109375" style="477" customWidth="1"/>
    <col min="332" max="332" width="47.42578125" style="477" customWidth="1"/>
    <col min="333" max="336" width="0" style="477" hidden="1" customWidth="1"/>
    <col min="337" max="337" width="11.7109375" style="477" customWidth="1"/>
    <col min="338" max="338" width="6.42578125" style="477" bestFit="1" customWidth="1"/>
    <col min="339" max="339" width="11.7109375" style="477" customWidth="1"/>
    <col min="340" max="340" width="0" style="477" hidden="1" customWidth="1"/>
    <col min="341" max="341" width="3.7109375" style="477" customWidth="1"/>
    <col min="342" max="342" width="11.140625" style="477" bestFit="1" customWidth="1"/>
    <col min="343" max="345" width="10.5703125" style="477"/>
    <col min="346" max="346" width="10.140625" style="477" customWidth="1"/>
    <col min="347" max="575" width="10.5703125" style="477"/>
    <col min="576" max="583" width="0" style="477" hidden="1" customWidth="1"/>
    <col min="584" max="586" width="3.7109375" style="477" customWidth="1"/>
    <col min="587" max="587" width="12.7109375" style="477" customWidth="1"/>
    <col min="588" max="588" width="47.42578125" style="477" customWidth="1"/>
    <col min="589" max="592" width="0" style="477" hidden="1" customWidth="1"/>
    <col min="593" max="593" width="11.7109375" style="477" customWidth="1"/>
    <col min="594" max="594" width="6.42578125" style="477" bestFit="1" customWidth="1"/>
    <col min="595" max="595" width="11.7109375" style="477" customWidth="1"/>
    <col min="596" max="596" width="0" style="477" hidden="1" customWidth="1"/>
    <col min="597" max="597" width="3.7109375" style="477" customWidth="1"/>
    <col min="598" max="598" width="11.140625" style="477" bestFit="1" customWidth="1"/>
    <col min="599" max="601" width="10.5703125" style="477"/>
    <col min="602" max="602" width="10.140625" style="477" customWidth="1"/>
    <col min="603" max="831" width="10.5703125" style="477"/>
    <col min="832" max="839" width="0" style="477" hidden="1" customWidth="1"/>
    <col min="840" max="842" width="3.7109375" style="477" customWidth="1"/>
    <col min="843" max="843" width="12.7109375" style="477" customWidth="1"/>
    <col min="844" max="844" width="47.42578125" style="477" customWidth="1"/>
    <col min="845" max="848" width="0" style="477" hidden="1" customWidth="1"/>
    <col min="849" max="849" width="11.7109375" style="477" customWidth="1"/>
    <col min="850" max="850" width="6.42578125" style="477" bestFit="1" customWidth="1"/>
    <col min="851" max="851" width="11.7109375" style="477" customWidth="1"/>
    <col min="852" max="852" width="0" style="477" hidden="1" customWidth="1"/>
    <col min="853" max="853" width="3.7109375" style="477" customWidth="1"/>
    <col min="854" max="854" width="11.140625" style="477" bestFit="1" customWidth="1"/>
    <col min="855" max="857" width="10.5703125" style="477"/>
    <col min="858" max="858" width="10.140625" style="477" customWidth="1"/>
    <col min="859" max="1087" width="10.5703125" style="477"/>
    <col min="1088" max="1095" width="0" style="477" hidden="1" customWidth="1"/>
    <col min="1096" max="1098" width="3.7109375" style="477" customWidth="1"/>
    <col min="1099" max="1099" width="12.7109375" style="477" customWidth="1"/>
    <col min="1100" max="1100" width="47.42578125" style="477" customWidth="1"/>
    <col min="1101" max="1104" width="0" style="477" hidden="1" customWidth="1"/>
    <col min="1105" max="1105" width="11.7109375" style="477" customWidth="1"/>
    <col min="1106" max="1106" width="6.42578125" style="477" bestFit="1" customWidth="1"/>
    <col min="1107" max="1107" width="11.7109375" style="477" customWidth="1"/>
    <col min="1108" max="1108" width="0" style="477" hidden="1" customWidth="1"/>
    <col min="1109" max="1109" width="3.7109375" style="477" customWidth="1"/>
    <col min="1110" max="1110" width="11.140625" style="477" bestFit="1" customWidth="1"/>
    <col min="1111" max="1113" width="10.5703125" style="477"/>
    <col min="1114" max="1114" width="10.140625" style="477" customWidth="1"/>
    <col min="1115" max="1343" width="10.5703125" style="477"/>
    <col min="1344" max="1351" width="0" style="477" hidden="1" customWidth="1"/>
    <col min="1352" max="1354" width="3.7109375" style="477" customWidth="1"/>
    <col min="1355" max="1355" width="12.7109375" style="477" customWidth="1"/>
    <col min="1356" max="1356" width="47.42578125" style="477" customWidth="1"/>
    <col min="1357" max="1360" width="0" style="477" hidden="1" customWidth="1"/>
    <col min="1361" max="1361" width="11.7109375" style="477" customWidth="1"/>
    <col min="1362" max="1362" width="6.42578125" style="477" bestFit="1" customWidth="1"/>
    <col min="1363" max="1363" width="11.7109375" style="477" customWidth="1"/>
    <col min="1364" max="1364" width="0" style="477" hidden="1" customWidth="1"/>
    <col min="1365" max="1365" width="3.7109375" style="477" customWidth="1"/>
    <col min="1366" max="1366" width="11.140625" style="477" bestFit="1" customWidth="1"/>
    <col min="1367" max="1369" width="10.5703125" style="477"/>
    <col min="1370" max="1370" width="10.140625" style="477" customWidth="1"/>
    <col min="1371" max="1599" width="10.5703125" style="477"/>
    <col min="1600" max="1607" width="0" style="477" hidden="1" customWidth="1"/>
    <col min="1608" max="1610" width="3.7109375" style="477" customWidth="1"/>
    <col min="1611" max="1611" width="12.7109375" style="477" customWidth="1"/>
    <col min="1612" max="1612" width="47.42578125" style="477" customWidth="1"/>
    <col min="1613" max="1616" width="0" style="477" hidden="1" customWidth="1"/>
    <col min="1617" max="1617" width="11.7109375" style="477" customWidth="1"/>
    <col min="1618" max="1618" width="6.42578125" style="477" bestFit="1" customWidth="1"/>
    <col min="1619" max="1619" width="11.7109375" style="477" customWidth="1"/>
    <col min="1620" max="1620" width="0" style="477" hidden="1" customWidth="1"/>
    <col min="1621" max="1621" width="3.7109375" style="477" customWidth="1"/>
    <col min="1622" max="1622" width="11.140625" style="477" bestFit="1" customWidth="1"/>
    <col min="1623" max="1625" width="10.5703125" style="477"/>
    <col min="1626" max="1626" width="10.140625" style="477" customWidth="1"/>
    <col min="1627" max="1855" width="10.5703125" style="477"/>
    <col min="1856" max="1863" width="0" style="477" hidden="1" customWidth="1"/>
    <col min="1864" max="1866" width="3.7109375" style="477" customWidth="1"/>
    <col min="1867" max="1867" width="12.7109375" style="477" customWidth="1"/>
    <col min="1868" max="1868" width="47.42578125" style="477" customWidth="1"/>
    <col min="1869" max="1872" width="0" style="477" hidden="1" customWidth="1"/>
    <col min="1873" max="1873" width="11.7109375" style="477" customWidth="1"/>
    <col min="1874" max="1874" width="6.42578125" style="477" bestFit="1" customWidth="1"/>
    <col min="1875" max="1875" width="11.7109375" style="477" customWidth="1"/>
    <col min="1876" max="1876" width="0" style="477" hidden="1" customWidth="1"/>
    <col min="1877" max="1877" width="3.7109375" style="477" customWidth="1"/>
    <col min="1878" max="1878" width="11.140625" style="477" bestFit="1" customWidth="1"/>
    <col min="1879" max="1881" width="10.5703125" style="477"/>
    <col min="1882" max="1882" width="10.140625" style="477" customWidth="1"/>
    <col min="1883" max="2111" width="10.5703125" style="477"/>
    <col min="2112" max="2119" width="0" style="477" hidden="1" customWidth="1"/>
    <col min="2120" max="2122" width="3.7109375" style="477" customWidth="1"/>
    <col min="2123" max="2123" width="12.7109375" style="477" customWidth="1"/>
    <col min="2124" max="2124" width="47.42578125" style="477" customWidth="1"/>
    <col min="2125" max="2128" width="0" style="477" hidden="1" customWidth="1"/>
    <col min="2129" max="2129" width="11.7109375" style="477" customWidth="1"/>
    <col min="2130" max="2130" width="6.42578125" style="477" bestFit="1" customWidth="1"/>
    <col min="2131" max="2131" width="11.7109375" style="477" customWidth="1"/>
    <col min="2132" max="2132" width="0" style="477" hidden="1" customWidth="1"/>
    <col min="2133" max="2133" width="3.7109375" style="477" customWidth="1"/>
    <col min="2134" max="2134" width="11.140625" style="477" bestFit="1" customWidth="1"/>
    <col min="2135" max="2137" width="10.5703125" style="477"/>
    <col min="2138" max="2138" width="10.140625" style="477" customWidth="1"/>
    <col min="2139" max="2367" width="10.5703125" style="477"/>
    <col min="2368" max="2375" width="0" style="477" hidden="1" customWidth="1"/>
    <col min="2376" max="2378" width="3.7109375" style="477" customWidth="1"/>
    <col min="2379" max="2379" width="12.7109375" style="477" customWidth="1"/>
    <col min="2380" max="2380" width="47.42578125" style="477" customWidth="1"/>
    <col min="2381" max="2384" width="0" style="477" hidden="1" customWidth="1"/>
    <col min="2385" max="2385" width="11.7109375" style="477" customWidth="1"/>
    <col min="2386" max="2386" width="6.42578125" style="477" bestFit="1" customWidth="1"/>
    <col min="2387" max="2387" width="11.7109375" style="477" customWidth="1"/>
    <col min="2388" max="2388" width="0" style="477" hidden="1" customWidth="1"/>
    <col min="2389" max="2389" width="3.7109375" style="477" customWidth="1"/>
    <col min="2390" max="2390" width="11.140625" style="477" bestFit="1" customWidth="1"/>
    <col min="2391" max="2393" width="10.5703125" style="477"/>
    <col min="2394" max="2394" width="10.140625" style="477" customWidth="1"/>
    <col min="2395" max="2623" width="10.5703125" style="477"/>
    <col min="2624" max="2631" width="0" style="477" hidden="1" customWidth="1"/>
    <col min="2632" max="2634" width="3.7109375" style="477" customWidth="1"/>
    <col min="2635" max="2635" width="12.7109375" style="477" customWidth="1"/>
    <col min="2636" max="2636" width="47.42578125" style="477" customWidth="1"/>
    <col min="2637" max="2640" width="0" style="477" hidden="1" customWidth="1"/>
    <col min="2641" max="2641" width="11.7109375" style="477" customWidth="1"/>
    <col min="2642" max="2642" width="6.42578125" style="477" bestFit="1" customWidth="1"/>
    <col min="2643" max="2643" width="11.7109375" style="477" customWidth="1"/>
    <col min="2644" max="2644" width="0" style="477" hidden="1" customWidth="1"/>
    <col min="2645" max="2645" width="3.7109375" style="477" customWidth="1"/>
    <col min="2646" max="2646" width="11.140625" style="477" bestFit="1" customWidth="1"/>
    <col min="2647" max="2649" width="10.5703125" style="477"/>
    <col min="2650" max="2650" width="10.140625" style="477" customWidth="1"/>
    <col min="2651" max="2879" width="10.5703125" style="477"/>
    <col min="2880" max="2887" width="0" style="477" hidden="1" customWidth="1"/>
    <col min="2888" max="2890" width="3.7109375" style="477" customWidth="1"/>
    <col min="2891" max="2891" width="12.7109375" style="477" customWidth="1"/>
    <col min="2892" max="2892" width="47.42578125" style="477" customWidth="1"/>
    <col min="2893" max="2896" width="0" style="477" hidden="1" customWidth="1"/>
    <col min="2897" max="2897" width="11.7109375" style="477" customWidth="1"/>
    <col min="2898" max="2898" width="6.42578125" style="477" bestFit="1" customWidth="1"/>
    <col min="2899" max="2899" width="11.7109375" style="477" customWidth="1"/>
    <col min="2900" max="2900" width="0" style="477" hidden="1" customWidth="1"/>
    <col min="2901" max="2901" width="3.7109375" style="477" customWidth="1"/>
    <col min="2902" max="2902" width="11.140625" style="477" bestFit="1" customWidth="1"/>
    <col min="2903" max="2905" width="10.5703125" style="477"/>
    <col min="2906" max="2906" width="10.140625" style="477" customWidth="1"/>
    <col min="2907" max="3135" width="10.5703125" style="477"/>
    <col min="3136" max="3143" width="0" style="477" hidden="1" customWidth="1"/>
    <col min="3144" max="3146" width="3.7109375" style="477" customWidth="1"/>
    <col min="3147" max="3147" width="12.7109375" style="477" customWidth="1"/>
    <col min="3148" max="3148" width="47.42578125" style="477" customWidth="1"/>
    <col min="3149" max="3152" width="0" style="477" hidden="1" customWidth="1"/>
    <col min="3153" max="3153" width="11.7109375" style="477" customWidth="1"/>
    <col min="3154" max="3154" width="6.42578125" style="477" bestFit="1" customWidth="1"/>
    <col min="3155" max="3155" width="11.7109375" style="477" customWidth="1"/>
    <col min="3156" max="3156" width="0" style="477" hidden="1" customWidth="1"/>
    <col min="3157" max="3157" width="3.7109375" style="477" customWidth="1"/>
    <col min="3158" max="3158" width="11.140625" style="477" bestFit="1" customWidth="1"/>
    <col min="3159" max="3161" width="10.5703125" style="477"/>
    <col min="3162" max="3162" width="10.140625" style="477" customWidth="1"/>
    <col min="3163" max="3391" width="10.5703125" style="477"/>
    <col min="3392" max="3399" width="0" style="477" hidden="1" customWidth="1"/>
    <col min="3400" max="3402" width="3.7109375" style="477" customWidth="1"/>
    <col min="3403" max="3403" width="12.7109375" style="477" customWidth="1"/>
    <col min="3404" max="3404" width="47.42578125" style="477" customWidth="1"/>
    <col min="3405" max="3408" width="0" style="477" hidden="1" customWidth="1"/>
    <col min="3409" max="3409" width="11.7109375" style="477" customWidth="1"/>
    <col min="3410" max="3410" width="6.42578125" style="477" bestFit="1" customWidth="1"/>
    <col min="3411" max="3411" width="11.7109375" style="477" customWidth="1"/>
    <col min="3412" max="3412" width="0" style="477" hidden="1" customWidth="1"/>
    <col min="3413" max="3413" width="3.7109375" style="477" customWidth="1"/>
    <col min="3414" max="3414" width="11.140625" style="477" bestFit="1" customWidth="1"/>
    <col min="3415" max="3417" width="10.5703125" style="477"/>
    <col min="3418" max="3418" width="10.140625" style="477" customWidth="1"/>
    <col min="3419" max="3647" width="10.5703125" style="477"/>
    <col min="3648" max="3655" width="0" style="477" hidden="1" customWidth="1"/>
    <col min="3656" max="3658" width="3.7109375" style="477" customWidth="1"/>
    <col min="3659" max="3659" width="12.7109375" style="477" customWidth="1"/>
    <col min="3660" max="3660" width="47.42578125" style="477" customWidth="1"/>
    <col min="3661" max="3664" width="0" style="477" hidden="1" customWidth="1"/>
    <col min="3665" max="3665" width="11.7109375" style="477" customWidth="1"/>
    <col min="3666" max="3666" width="6.42578125" style="477" bestFit="1" customWidth="1"/>
    <col min="3667" max="3667" width="11.7109375" style="477" customWidth="1"/>
    <col min="3668" max="3668" width="0" style="477" hidden="1" customWidth="1"/>
    <col min="3669" max="3669" width="3.7109375" style="477" customWidth="1"/>
    <col min="3670" max="3670" width="11.140625" style="477" bestFit="1" customWidth="1"/>
    <col min="3671" max="3673" width="10.5703125" style="477"/>
    <col min="3674" max="3674" width="10.140625" style="477" customWidth="1"/>
    <col min="3675" max="3903" width="10.5703125" style="477"/>
    <col min="3904" max="3911" width="0" style="477" hidden="1" customWidth="1"/>
    <col min="3912" max="3914" width="3.7109375" style="477" customWidth="1"/>
    <col min="3915" max="3915" width="12.7109375" style="477" customWidth="1"/>
    <col min="3916" max="3916" width="47.42578125" style="477" customWidth="1"/>
    <col min="3917" max="3920" width="0" style="477" hidden="1" customWidth="1"/>
    <col min="3921" max="3921" width="11.7109375" style="477" customWidth="1"/>
    <col min="3922" max="3922" width="6.42578125" style="477" bestFit="1" customWidth="1"/>
    <col min="3923" max="3923" width="11.7109375" style="477" customWidth="1"/>
    <col min="3924" max="3924" width="0" style="477" hidden="1" customWidth="1"/>
    <col min="3925" max="3925" width="3.7109375" style="477" customWidth="1"/>
    <col min="3926" max="3926" width="11.140625" style="477" bestFit="1" customWidth="1"/>
    <col min="3927" max="3929" width="10.5703125" style="477"/>
    <col min="3930" max="3930" width="10.140625" style="477" customWidth="1"/>
    <col min="3931" max="4159" width="10.5703125" style="477"/>
    <col min="4160" max="4167" width="0" style="477" hidden="1" customWidth="1"/>
    <col min="4168" max="4170" width="3.7109375" style="477" customWidth="1"/>
    <col min="4171" max="4171" width="12.7109375" style="477" customWidth="1"/>
    <col min="4172" max="4172" width="47.42578125" style="477" customWidth="1"/>
    <col min="4173" max="4176" width="0" style="477" hidden="1" customWidth="1"/>
    <col min="4177" max="4177" width="11.7109375" style="477" customWidth="1"/>
    <col min="4178" max="4178" width="6.42578125" style="477" bestFit="1" customWidth="1"/>
    <col min="4179" max="4179" width="11.7109375" style="477" customWidth="1"/>
    <col min="4180" max="4180" width="0" style="477" hidden="1" customWidth="1"/>
    <col min="4181" max="4181" width="3.7109375" style="477" customWidth="1"/>
    <col min="4182" max="4182" width="11.140625" style="477" bestFit="1" customWidth="1"/>
    <col min="4183" max="4185" width="10.5703125" style="477"/>
    <col min="4186" max="4186" width="10.140625" style="477" customWidth="1"/>
    <col min="4187" max="4415" width="10.5703125" style="477"/>
    <col min="4416" max="4423" width="0" style="477" hidden="1" customWidth="1"/>
    <col min="4424" max="4426" width="3.7109375" style="477" customWidth="1"/>
    <col min="4427" max="4427" width="12.7109375" style="477" customWidth="1"/>
    <col min="4428" max="4428" width="47.42578125" style="477" customWidth="1"/>
    <col min="4429" max="4432" width="0" style="477" hidden="1" customWidth="1"/>
    <col min="4433" max="4433" width="11.7109375" style="477" customWidth="1"/>
    <col min="4434" max="4434" width="6.42578125" style="477" bestFit="1" customWidth="1"/>
    <col min="4435" max="4435" width="11.7109375" style="477" customWidth="1"/>
    <col min="4436" max="4436" width="0" style="477" hidden="1" customWidth="1"/>
    <col min="4437" max="4437" width="3.7109375" style="477" customWidth="1"/>
    <col min="4438" max="4438" width="11.140625" style="477" bestFit="1" customWidth="1"/>
    <col min="4439" max="4441" width="10.5703125" style="477"/>
    <col min="4442" max="4442" width="10.140625" style="477" customWidth="1"/>
    <col min="4443" max="4671" width="10.5703125" style="477"/>
    <col min="4672" max="4679" width="0" style="477" hidden="1" customWidth="1"/>
    <col min="4680" max="4682" width="3.7109375" style="477" customWidth="1"/>
    <col min="4683" max="4683" width="12.7109375" style="477" customWidth="1"/>
    <col min="4684" max="4684" width="47.42578125" style="477" customWidth="1"/>
    <col min="4685" max="4688" width="0" style="477" hidden="1" customWidth="1"/>
    <col min="4689" max="4689" width="11.7109375" style="477" customWidth="1"/>
    <col min="4690" max="4690" width="6.42578125" style="477" bestFit="1" customWidth="1"/>
    <col min="4691" max="4691" width="11.7109375" style="477" customWidth="1"/>
    <col min="4692" max="4692" width="0" style="477" hidden="1" customWidth="1"/>
    <col min="4693" max="4693" width="3.7109375" style="477" customWidth="1"/>
    <col min="4694" max="4694" width="11.140625" style="477" bestFit="1" customWidth="1"/>
    <col min="4695" max="4697" width="10.5703125" style="477"/>
    <col min="4698" max="4698" width="10.140625" style="477" customWidth="1"/>
    <col min="4699" max="4927" width="10.5703125" style="477"/>
    <col min="4928" max="4935" width="0" style="477" hidden="1" customWidth="1"/>
    <col min="4936" max="4938" width="3.7109375" style="477" customWidth="1"/>
    <col min="4939" max="4939" width="12.7109375" style="477" customWidth="1"/>
    <col min="4940" max="4940" width="47.42578125" style="477" customWidth="1"/>
    <col min="4941" max="4944" width="0" style="477" hidden="1" customWidth="1"/>
    <col min="4945" max="4945" width="11.7109375" style="477" customWidth="1"/>
    <col min="4946" max="4946" width="6.42578125" style="477" bestFit="1" customWidth="1"/>
    <col min="4947" max="4947" width="11.7109375" style="477" customWidth="1"/>
    <col min="4948" max="4948" width="0" style="477" hidden="1" customWidth="1"/>
    <col min="4949" max="4949" width="3.7109375" style="477" customWidth="1"/>
    <col min="4950" max="4950" width="11.140625" style="477" bestFit="1" customWidth="1"/>
    <col min="4951" max="4953" width="10.5703125" style="477"/>
    <col min="4954" max="4954" width="10.140625" style="477" customWidth="1"/>
    <col min="4955" max="5183" width="10.5703125" style="477"/>
    <col min="5184" max="5191" width="0" style="477" hidden="1" customWidth="1"/>
    <col min="5192" max="5194" width="3.7109375" style="477" customWidth="1"/>
    <col min="5195" max="5195" width="12.7109375" style="477" customWidth="1"/>
    <col min="5196" max="5196" width="47.42578125" style="477" customWidth="1"/>
    <col min="5197" max="5200" width="0" style="477" hidden="1" customWidth="1"/>
    <col min="5201" max="5201" width="11.7109375" style="477" customWidth="1"/>
    <col min="5202" max="5202" width="6.42578125" style="477" bestFit="1" customWidth="1"/>
    <col min="5203" max="5203" width="11.7109375" style="477" customWidth="1"/>
    <col min="5204" max="5204" width="0" style="477" hidden="1" customWidth="1"/>
    <col min="5205" max="5205" width="3.7109375" style="477" customWidth="1"/>
    <col min="5206" max="5206" width="11.140625" style="477" bestFit="1" customWidth="1"/>
    <col min="5207" max="5209" width="10.5703125" style="477"/>
    <col min="5210" max="5210" width="10.140625" style="477" customWidth="1"/>
    <col min="5211" max="5439" width="10.5703125" style="477"/>
    <col min="5440" max="5447" width="0" style="477" hidden="1" customWidth="1"/>
    <col min="5448" max="5450" width="3.7109375" style="477" customWidth="1"/>
    <col min="5451" max="5451" width="12.7109375" style="477" customWidth="1"/>
    <col min="5452" max="5452" width="47.42578125" style="477" customWidth="1"/>
    <col min="5453" max="5456" width="0" style="477" hidden="1" customWidth="1"/>
    <col min="5457" max="5457" width="11.7109375" style="477" customWidth="1"/>
    <col min="5458" max="5458" width="6.42578125" style="477" bestFit="1" customWidth="1"/>
    <col min="5459" max="5459" width="11.7109375" style="477" customWidth="1"/>
    <col min="5460" max="5460" width="0" style="477" hidden="1" customWidth="1"/>
    <col min="5461" max="5461" width="3.7109375" style="477" customWidth="1"/>
    <col min="5462" max="5462" width="11.140625" style="477" bestFit="1" customWidth="1"/>
    <col min="5463" max="5465" width="10.5703125" style="477"/>
    <col min="5466" max="5466" width="10.140625" style="477" customWidth="1"/>
    <col min="5467" max="5695" width="10.5703125" style="477"/>
    <col min="5696" max="5703" width="0" style="477" hidden="1" customWidth="1"/>
    <col min="5704" max="5706" width="3.7109375" style="477" customWidth="1"/>
    <col min="5707" max="5707" width="12.7109375" style="477" customWidth="1"/>
    <col min="5708" max="5708" width="47.42578125" style="477" customWidth="1"/>
    <col min="5709" max="5712" width="0" style="477" hidden="1" customWidth="1"/>
    <col min="5713" max="5713" width="11.7109375" style="477" customWidth="1"/>
    <col min="5714" max="5714" width="6.42578125" style="477" bestFit="1" customWidth="1"/>
    <col min="5715" max="5715" width="11.7109375" style="477" customWidth="1"/>
    <col min="5716" max="5716" width="0" style="477" hidden="1" customWidth="1"/>
    <col min="5717" max="5717" width="3.7109375" style="477" customWidth="1"/>
    <col min="5718" max="5718" width="11.140625" style="477" bestFit="1" customWidth="1"/>
    <col min="5719" max="5721" width="10.5703125" style="477"/>
    <col min="5722" max="5722" width="10.140625" style="477" customWidth="1"/>
    <col min="5723" max="5951" width="10.5703125" style="477"/>
    <col min="5952" max="5959" width="0" style="477" hidden="1" customWidth="1"/>
    <col min="5960" max="5962" width="3.7109375" style="477" customWidth="1"/>
    <col min="5963" max="5963" width="12.7109375" style="477" customWidth="1"/>
    <col min="5964" max="5964" width="47.42578125" style="477" customWidth="1"/>
    <col min="5965" max="5968" width="0" style="477" hidden="1" customWidth="1"/>
    <col min="5969" max="5969" width="11.7109375" style="477" customWidth="1"/>
    <col min="5970" max="5970" width="6.42578125" style="477" bestFit="1" customWidth="1"/>
    <col min="5971" max="5971" width="11.7109375" style="477" customWidth="1"/>
    <col min="5972" max="5972" width="0" style="477" hidden="1" customWidth="1"/>
    <col min="5973" max="5973" width="3.7109375" style="477" customWidth="1"/>
    <col min="5974" max="5974" width="11.140625" style="477" bestFit="1" customWidth="1"/>
    <col min="5975" max="5977" width="10.5703125" style="477"/>
    <col min="5978" max="5978" width="10.140625" style="477" customWidth="1"/>
    <col min="5979" max="6207" width="10.5703125" style="477"/>
    <col min="6208" max="6215" width="0" style="477" hidden="1" customWidth="1"/>
    <col min="6216" max="6218" width="3.7109375" style="477" customWidth="1"/>
    <col min="6219" max="6219" width="12.7109375" style="477" customWidth="1"/>
    <col min="6220" max="6220" width="47.42578125" style="477" customWidth="1"/>
    <col min="6221" max="6224" width="0" style="477" hidden="1" customWidth="1"/>
    <col min="6225" max="6225" width="11.7109375" style="477" customWidth="1"/>
    <col min="6226" max="6226" width="6.42578125" style="477" bestFit="1" customWidth="1"/>
    <col min="6227" max="6227" width="11.7109375" style="477" customWidth="1"/>
    <col min="6228" max="6228" width="0" style="477" hidden="1" customWidth="1"/>
    <col min="6229" max="6229" width="3.7109375" style="477" customWidth="1"/>
    <col min="6230" max="6230" width="11.140625" style="477" bestFit="1" customWidth="1"/>
    <col min="6231" max="6233" width="10.5703125" style="477"/>
    <col min="6234" max="6234" width="10.140625" style="477" customWidth="1"/>
    <col min="6235" max="6463" width="10.5703125" style="477"/>
    <col min="6464" max="6471" width="0" style="477" hidden="1" customWidth="1"/>
    <col min="6472" max="6474" width="3.7109375" style="477" customWidth="1"/>
    <col min="6475" max="6475" width="12.7109375" style="477" customWidth="1"/>
    <col min="6476" max="6476" width="47.42578125" style="477" customWidth="1"/>
    <col min="6477" max="6480" width="0" style="477" hidden="1" customWidth="1"/>
    <col min="6481" max="6481" width="11.7109375" style="477" customWidth="1"/>
    <col min="6482" max="6482" width="6.42578125" style="477" bestFit="1" customWidth="1"/>
    <col min="6483" max="6483" width="11.7109375" style="477" customWidth="1"/>
    <col min="6484" max="6484" width="0" style="477" hidden="1" customWidth="1"/>
    <col min="6485" max="6485" width="3.7109375" style="477" customWidth="1"/>
    <col min="6486" max="6486" width="11.140625" style="477" bestFit="1" customWidth="1"/>
    <col min="6487" max="6489" width="10.5703125" style="477"/>
    <col min="6490" max="6490" width="10.140625" style="477" customWidth="1"/>
    <col min="6491" max="6719" width="10.5703125" style="477"/>
    <col min="6720" max="6727" width="0" style="477" hidden="1" customWidth="1"/>
    <col min="6728" max="6730" width="3.7109375" style="477" customWidth="1"/>
    <col min="6731" max="6731" width="12.7109375" style="477" customWidth="1"/>
    <col min="6732" max="6732" width="47.42578125" style="477" customWidth="1"/>
    <col min="6733" max="6736" width="0" style="477" hidden="1" customWidth="1"/>
    <col min="6737" max="6737" width="11.7109375" style="477" customWidth="1"/>
    <col min="6738" max="6738" width="6.42578125" style="477" bestFit="1" customWidth="1"/>
    <col min="6739" max="6739" width="11.7109375" style="477" customWidth="1"/>
    <col min="6740" max="6740" width="0" style="477" hidden="1" customWidth="1"/>
    <col min="6741" max="6741" width="3.7109375" style="477" customWidth="1"/>
    <col min="6742" max="6742" width="11.140625" style="477" bestFit="1" customWidth="1"/>
    <col min="6743" max="6745" width="10.5703125" style="477"/>
    <col min="6746" max="6746" width="10.140625" style="477" customWidth="1"/>
    <col min="6747" max="6975" width="10.5703125" style="477"/>
    <col min="6976" max="6983" width="0" style="477" hidden="1" customWidth="1"/>
    <col min="6984" max="6986" width="3.7109375" style="477" customWidth="1"/>
    <col min="6987" max="6987" width="12.7109375" style="477" customWidth="1"/>
    <col min="6988" max="6988" width="47.42578125" style="477" customWidth="1"/>
    <col min="6989" max="6992" width="0" style="477" hidden="1" customWidth="1"/>
    <col min="6993" max="6993" width="11.7109375" style="477" customWidth="1"/>
    <col min="6994" max="6994" width="6.42578125" style="477" bestFit="1" customWidth="1"/>
    <col min="6995" max="6995" width="11.7109375" style="477" customWidth="1"/>
    <col min="6996" max="6996" width="0" style="477" hidden="1" customWidth="1"/>
    <col min="6997" max="6997" width="3.7109375" style="477" customWidth="1"/>
    <col min="6998" max="6998" width="11.140625" style="477" bestFit="1" customWidth="1"/>
    <col min="6999" max="7001" width="10.5703125" style="477"/>
    <col min="7002" max="7002" width="10.140625" style="477" customWidth="1"/>
    <col min="7003" max="7231" width="10.5703125" style="477"/>
    <col min="7232" max="7239" width="0" style="477" hidden="1" customWidth="1"/>
    <col min="7240" max="7242" width="3.7109375" style="477" customWidth="1"/>
    <col min="7243" max="7243" width="12.7109375" style="477" customWidth="1"/>
    <col min="7244" max="7244" width="47.42578125" style="477" customWidth="1"/>
    <col min="7245" max="7248" width="0" style="477" hidden="1" customWidth="1"/>
    <col min="7249" max="7249" width="11.7109375" style="477" customWidth="1"/>
    <col min="7250" max="7250" width="6.42578125" style="477" bestFit="1" customWidth="1"/>
    <col min="7251" max="7251" width="11.7109375" style="477" customWidth="1"/>
    <col min="7252" max="7252" width="0" style="477" hidden="1" customWidth="1"/>
    <col min="7253" max="7253" width="3.7109375" style="477" customWidth="1"/>
    <col min="7254" max="7254" width="11.140625" style="477" bestFit="1" customWidth="1"/>
    <col min="7255" max="7257" width="10.5703125" style="477"/>
    <col min="7258" max="7258" width="10.140625" style="477" customWidth="1"/>
    <col min="7259" max="7487" width="10.5703125" style="477"/>
    <col min="7488" max="7495" width="0" style="477" hidden="1" customWidth="1"/>
    <col min="7496" max="7498" width="3.7109375" style="477" customWidth="1"/>
    <col min="7499" max="7499" width="12.7109375" style="477" customWidth="1"/>
    <col min="7500" max="7500" width="47.42578125" style="477" customWidth="1"/>
    <col min="7501" max="7504" width="0" style="477" hidden="1" customWidth="1"/>
    <col min="7505" max="7505" width="11.7109375" style="477" customWidth="1"/>
    <col min="7506" max="7506" width="6.42578125" style="477" bestFit="1" customWidth="1"/>
    <col min="7507" max="7507" width="11.7109375" style="477" customWidth="1"/>
    <col min="7508" max="7508" width="0" style="477" hidden="1" customWidth="1"/>
    <col min="7509" max="7509" width="3.7109375" style="477" customWidth="1"/>
    <col min="7510" max="7510" width="11.140625" style="477" bestFit="1" customWidth="1"/>
    <col min="7511" max="7513" width="10.5703125" style="477"/>
    <col min="7514" max="7514" width="10.140625" style="477" customWidth="1"/>
    <col min="7515" max="7743" width="10.5703125" style="477"/>
    <col min="7744" max="7751" width="0" style="477" hidden="1" customWidth="1"/>
    <col min="7752" max="7754" width="3.7109375" style="477" customWidth="1"/>
    <col min="7755" max="7755" width="12.7109375" style="477" customWidth="1"/>
    <col min="7756" max="7756" width="47.42578125" style="477" customWidth="1"/>
    <col min="7757" max="7760" width="0" style="477" hidden="1" customWidth="1"/>
    <col min="7761" max="7761" width="11.7109375" style="477" customWidth="1"/>
    <col min="7762" max="7762" width="6.42578125" style="477" bestFit="1" customWidth="1"/>
    <col min="7763" max="7763" width="11.7109375" style="477" customWidth="1"/>
    <col min="7764" max="7764" width="0" style="477" hidden="1" customWidth="1"/>
    <col min="7765" max="7765" width="3.7109375" style="477" customWidth="1"/>
    <col min="7766" max="7766" width="11.140625" style="477" bestFit="1" customWidth="1"/>
    <col min="7767" max="7769" width="10.5703125" style="477"/>
    <col min="7770" max="7770" width="10.140625" style="477" customWidth="1"/>
    <col min="7771" max="7999" width="10.5703125" style="477"/>
    <col min="8000" max="8007" width="0" style="477" hidden="1" customWidth="1"/>
    <col min="8008" max="8010" width="3.7109375" style="477" customWidth="1"/>
    <col min="8011" max="8011" width="12.7109375" style="477" customWidth="1"/>
    <col min="8012" max="8012" width="47.42578125" style="477" customWidth="1"/>
    <col min="8013" max="8016" width="0" style="477" hidden="1" customWidth="1"/>
    <col min="8017" max="8017" width="11.7109375" style="477" customWidth="1"/>
    <col min="8018" max="8018" width="6.42578125" style="477" bestFit="1" customWidth="1"/>
    <col min="8019" max="8019" width="11.7109375" style="477" customWidth="1"/>
    <col min="8020" max="8020" width="0" style="477" hidden="1" customWidth="1"/>
    <col min="8021" max="8021" width="3.7109375" style="477" customWidth="1"/>
    <col min="8022" max="8022" width="11.140625" style="477" bestFit="1" customWidth="1"/>
    <col min="8023" max="8025" width="10.5703125" style="477"/>
    <col min="8026" max="8026" width="10.140625" style="477" customWidth="1"/>
    <col min="8027" max="8255" width="10.5703125" style="477"/>
    <col min="8256" max="8263" width="0" style="477" hidden="1" customWidth="1"/>
    <col min="8264" max="8266" width="3.7109375" style="477" customWidth="1"/>
    <col min="8267" max="8267" width="12.7109375" style="477" customWidth="1"/>
    <col min="8268" max="8268" width="47.42578125" style="477" customWidth="1"/>
    <col min="8269" max="8272" width="0" style="477" hidden="1" customWidth="1"/>
    <col min="8273" max="8273" width="11.7109375" style="477" customWidth="1"/>
    <col min="8274" max="8274" width="6.42578125" style="477" bestFit="1" customWidth="1"/>
    <col min="8275" max="8275" width="11.7109375" style="477" customWidth="1"/>
    <col min="8276" max="8276" width="0" style="477" hidden="1" customWidth="1"/>
    <col min="8277" max="8277" width="3.7109375" style="477" customWidth="1"/>
    <col min="8278" max="8278" width="11.140625" style="477" bestFit="1" customWidth="1"/>
    <col min="8279" max="8281" width="10.5703125" style="477"/>
    <col min="8282" max="8282" width="10.140625" style="477" customWidth="1"/>
    <col min="8283" max="8511" width="10.5703125" style="477"/>
    <col min="8512" max="8519" width="0" style="477" hidden="1" customWidth="1"/>
    <col min="8520" max="8522" width="3.7109375" style="477" customWidth="1"/>
    <col min="8523" max="8523" width="12.7109375" style="477" customWidth="1"/>
    <col min="8524" max="8524" width="47.42578125" style="477" customWidth="1"/>
    <col min="8525" max="8528" width="0" style="477" hidden="1" customWidth="1"/>
    <col min="8529" max="8529" width="11.7109375" style="477" customWidth="1"/>
    <col min="8530" max="8530" width="6.42578125" style="477" bestFit="1" customWidth="1"/>
    <col min="8531" max="8531" width="11.7109375" style="477" customWidth="1"/>
    <col min="8532" max="8532" width="0" style="477" hidden="1" customWidth="1"/>
    <col min="8533" max="8533" width="3.7109375" style="477" customWidth="1"/>
    <col min="8534" max="8534" width="11.140625" style="477" bestFit="1" customWidth="1"/>
    <col min="8535" max="8537" width="10.5703125" style="477"/>
    <col min="8538" max="8538" width="10.140625" style="477" customWidth="1"/>
    <col min="8539" max="8767" width="10.5703125" style="477"/>
    <col min="8768" max="8775" width="0" style="477" hidden="1" customWidth="1"/>
    <col min="8776" max="8778" width="3.7109375" style="477" customWidth="1"/>
    <col min="8779" max="8779" width="12.7109375" style="477" customWidth="1"/>
    <col min="8780" max="8780" width="47.42578125" style="477" customWidth="1"/>
    <col min="8781" max="8784" width="0" style="477" hidden="1" customWidth="1"/>
    <col min="8785" max="8785" width="11.7109375" style="477" customWidth="1"/>
    <col min="8786" max="8786" width="6.42578125" style="477" bestFit="1" customWidth="1"/>
    <col min="8787" max="8787" width="11.7109375" style="477" customWidth="1"/>
    <col min="8788" max="8788" width="0" style="477" hidden="1" customWidth="1"/>
    <col min="8789" max="8789" width="3.7109375" style="477" customWidth="1"/>
    <col min="8790" max="8790" width="11.140625" style="477" bestFit="1" customWidth="1"/>
    <col min="8791" max="8793" width="10.5703125" style="477"/>
    <col min="8794" max="8794" width="10.140625" style="477" customWidth="1"/>
    <col min="8795" max="9023" width="10.5703125" style="477"/>
    <col min="9024" max="9031" width="0" style="477" hidden="1" customWidth="1"/>
    <col min="9032" max="9034" width="3.7109375" style="477" customWidth="1"/>
    <col min="9035" max="9035" width="12.7109375" style="477" customWidth="1"/>
    <col min="9036" max="9036" width="47.42578125" style="477" customWidth="1"/>
    <col min="9037" max="9040" width="0" style="477" hidden="1" customWidth="1"/>
    <col min="9041" max="9041" width="11.7109375" style="477" customWidth="1"/>
    <col min="9042" max="9042" width="6.42578125" style="477" bestFit="1" customWidth="1"/>
    <col min="9043" max="9043" width="11.7109375" style="477" customWidth="1"/>
    <col min="9044" max="9044" width="0" style="477" hidden="1" customWidth="1"/>
    <col min="9045" max="9045" width="3.7109375" style="477" customWidth="1"/>
    <col min="9046" max="9046" width="11.140625" style="477" bestFit="1" customWidth="1"/>
    <col min="9047" max="9049" width="10.5703125" style="477"/>
    <col min="9050" max="9050" width="10.140625" style="477" customWidth="1"/>
    <col min="9051" max="9279" width="10.5703125" style="477"/>
    <col min="9280" max="9287" width="0" style="477" hidden="1" customWidth="1"/>
    <col min="9288" max="9290" width="3.7109375" style="477" customWidth="1"/>
    <col min="9291" max="9291" width="12.7109375" style="477" customWidth="1"/>
    <col min="9292" max="9292" width="47.42578125" style="477" customWidth="1"/>
    <col min="9293" max="9296" width="0" style="477" hidden="1" customWidth="1"/>
    <col min="9297" max="9297" width="11.7109375" style="477" customWidth="1"/>
    <col min="9298" max="9298" width="6.42578125" style="477" bestFit="1" customWidth="1"/>
    <col min="9299" max="9299" width="11.7109375" style="477" customWidth="1"/>
    <col min="9300" max="9300" width="0" style="477" hidden="1" customWidth="1"/>
    <col min="9301" max="9301" width="3.7109375" style="477" customWidth="1"/>
    <col min="9302" max="9302" width="11.140625" style="477" bestFit="1" customWidth="1"/>
    <col min="9303" max="9305" width="10.5703125" style="477"/>
    <col min="9306" max="9306" width="10.140625" style="477" customWidth="1"/>
    <col min="9307" max="9535" width="10.5703125" style="477"/>
    <col min="9536" max="9543" width="0" style="477" hidden="1" customWidth="1"/>
    <col min="9544" max="9546" width="3.7109375" style="477" customWidth="1"/>
    <col min="9547" max="9547" width="12.7109375" style="477" customWidth="1"/>
    <col min="9548" max="9548" width="47.42578125" style="477" customWidth="1"/>
    <col min="9549" max="9552" width="0" style="477" hidden="1" customWidth="1"/>
    <col min="9553" max="9553" width="11.7109375" style="477" customWidth="1"/>
    <col min="9554" max="9554" width="6.42578125" style="477" bestFit="1" customWidth="1"/>
    <col min="9555" max="9555" width="11.7109375" style="477" customWidth="1"/>
    <col min="9556" max="9556" width="0" style="477" hidden="1" customWidth="1"/>
    <col min="9557" max="9557" width="3.7109375" style="477" customWidth="1"/>
    <col min="9558" max="9558" width="11.140625" style="477" bestFit="1" customWidth="1"/>
    <col min="9559" max="9561" width="10.5703125" style="477"/>
    <col min="9562" max="9562" width="10.140625" style="477" customWidth="1"/>
    <col min="9563" max="9791" width="10.5703125" style="477"/>
    <col min="9792" max="9799" width="0" style="477" hidden="1" customWidth="1"/>
    <col min="9800" max="9802" width="3.7109375" style="477" customWidth="1"/>
    <col min="9803" max="9803" width="12.7109375" style="477" customWidth="1"/>
    <col min="9804" max="9804" width="47.42578125" style="477" customWidth="1"/>
    <col min="9805" max="9808" width="0" style="477" hidden="1" customWidth="1"/>
    <col min="9809" max="9809" width="11.7109375" style="477" customWidth="1"/>
    <col min="9810" max="9810" width="6.42578125" style="477" bestFit="1" customWidth="1"/>
    <col min="9811" max="9811" width="11.7109375" style="477" customWidth="1"/>
    <col min="9812" max="9812" width="0" style="477" hidden="1" customWidth="1"/>
    <col min="9813" max="9813" width="3.7109375" style="477" customWidth="1"/>
    <col min="9814" max="9814" width="11.140625" style="477" bestFit="1" customWidth="1"/>
    <col min="9815" max="9817" width="10.5703125" style="477"/>
    <col min="9818" max="9818" width="10.140625" style="477" customWidth="1"/>
    <col min="9819" max="10047" width="10.5703125" style="477"/>
    <col min="10048" max="10055" width="0" style="477" hidden="1" customWidth="1"/>
    <col min="10056" max="10058" width="3.7109375" style="477" customWidth="1"/>
    <col min="10059" max="10059" width="12.7109375" style="477" customWidth="1"/>
    <col min="10060" max="10060" width="47.42578125" style="477" customWidth="1"/>
    <col min="10061" max="10064" width="0" style="477" hidden="1" customWidth="1"/>
    <col min="10065" max="10065" width="11.7109375" style="477" customWidth="1"/>
    <col min="10066" max="10066" width="6.42578125" style="477" bestFit="1" customWidth="1"/>
    <col min="10067" max="10067" width="11.7109375" style="477" customWidth="1"/>
    <col min="10068" max="10068" width="0" style="477" hidden="1" customWidth="1"/>
    <col min="10069" max="10069" width="3.7109375" style="477" customWidth="1"/>
    <col min="10070" max="10070" width="11.140625" style="477" bestFit="1" customWidth="1"/>
    <col min="10071" max="10073" width="10.5703125" style="477"/>
    <col min="10074" max="10074" width="10.140625" style="477" customWidth="1"/>
    <col min="10075" max="10303" width="10.5703125" style="477"/>
    <col min="10304" max="10311" width="0" style="477" hidden="1" customWidth="1"/>
    <col min="10312" max="10314" width="3.7109375" style="477" customWidth="1"/>
    <col min="10315" max="10315" width="12.7109375" style="477" customWidth="1"/>
    <col min="10316" max="10316" width="47.42578125" style="477" customWidth="1"/>
    <col min="10317" max="10320" width="0" style="477" hidden="1" customWidth="1"/>
    <col min="10321" max="10321" width="11.7109375" style="477" customWidth="1"/>
    <col min="10322" max="10322" width="6.42578125" style="477" bestFit="1" customWidth="1"/>
    <col min="10323" max="10323" width="11.7109375" style="477" customWidth="1"/>
    <col min="10324" max="10324" width="0" style="477" hidden="1" customWidth="1"/>
    <col min="10325" max="10325" width="3.7109375" style="477" customWidth="1"/>
    <col min="10326" max="10326" width="11.140625" style="477" bestFit="1" customWidth="1"/>
    <col min="10327" max="10329" width="10.5703125" style="477"/>
    <col min="10330" max="10330" width="10.140625" style="477" customWidth="1"/>
    <col min="10331" max="10559" width="10.5703125" style="477"/>
    <col min="10560" max="10567" width="0" style="477" hidden="1" customWidth="1"/>
    <col min="10568" max="10570" width="3.7109375" style="477" customWidth="1"/>
    <col min="10571" max="10571" width="12.7109375" style="477" customWidth="1"/>
    <col min="10572" max="10572" width="47.42578125" style="477" customWidth="1"/>
    <col min="10573" max="10576" width="0" style="477" hidden="1" customWidth="1"/>
    <col min="10577" max="10577" width="11.7109375" style="477" customWidth="1"/>
    <col min="10578" max="10578" width="6.42578125" style="477" bestFit="1" customWidth="1"/>
    <col min="10579" max="10579" width="11.7109375" style="477" customWidth="1"/>
    <col min="10580" max="10580" width="0" style="477" hidden="1" customWidth="1"/>
    <col min="10581" max="10581" width="3.7109375" style="477" customWidth="1"/>
    <col min="10582" max="10582" width="11.140625" style="477" bestFit="1" customWidth="1"/>
    <col min="10583" max="10585" width="10.5703125" style="477"/>
    <col min="10586" max="10586" width="10.140625" style="477" customWidth="1"/>
    <col min="10587" max="10815" width="10.5703125" style="477"/>
    <col min="10816" max="10823" width="0" style="477" hidden="1" customWidth="1"/>
    <col min="10824" max="10826" width="3.7109375" style="477" customWidth="1"/>
    <col min="10827" max="10827" width="12.7109375" style="477" customWidth="1"/>
    <col min="10828" max="10828" width="47.42578125" style="477" customWidth="1"/>
    <col min="10829" max="10832" width="0" style="477" hidden="1" customWidth="1"/>
    <col min="10833" max="10833" width="11.7109375" style="477" customWidth="1"/>
    <col min="10834" max="10834" width="6.42578125" style="477" bestFit="1" customWidth="1"/>
    <col min="10835" max="10835" width="11.7109375" style="477" customWidth="1"/>
    <col min="10836" max="10836" width="0" style="477" hidden="1" customWidth="1"/>
    <col min="10837" max="10837" width="3.7109375" style="477" customWidth="1"/>
    <col min="10838" max="10838" width="11.140625" style="477" bestFit="1" customWidth="1"/>
    <col min="10839" max="10841" width="10.5703125" style="477"/>
    <col min="10842" max="10842" width="10.140625" style="477" customWidth="1"/>
    <col min="10843" max="11071" width="10.5703125" style="477"/>
    <col min="11072" max="11079" width="0" style="477" hidden="1" customWidth="1"/>
    <col min="11080" max="11082" width="3.7109375" style="477" customWidth="1"/>
    <col min="11083" max="11083" width="12.7109375" style="477" customWidth="1"/>
    <col min="11084" max="11084" width="47.42578125" style="477" customWidth="1"/>
    <col min="11085" max="11088" width="0" style="477" hidden="1" customWidth="1"/>
    <col min="11089" max="11089" width="11.7109375" style="477" customWidth="1"/>
    <col min="11090" max="11090" width="6.42578125" style="477" bestFit="1" customWidth="1"/>
    <col min="11091" max="11091" width="11.7109375" style="477" customWidth="1"/>
    <col min="11092" max="11092" width="0" style="477" hidden="1" customWidth="1"/>
    <col min="11093" max="11093" width="3.7109375" style="477" customWidth="1"/>
    <col min="11094" max="11094" width="11.140625" style="477" bestFit="1" customWidth="1"/>
    <col min="11095" max="11097" width="10.5703125" style="477"/>
    <col min="11098" max="11098" width="10.140625" style="477" customWidth="1"/>
    <col min="11099" max="11327" width="10.5703125" style="477"/>
    <col min="11328" max="11335" width="0" style="477" hidden="1" customWidth="1"/>
    <col min="11336" max="11338" width="3.7109375" style="477" customWidth="1"/>
    <col min="11339" max="11339" width="12.7109375" style="477" customWidth="1"/>
    <col min="11340" max="11340" width="47.42578125" style="477" customWidth="1"/>
    <col min="11341" max="11344" width="0" style="477" hidden="1" customWidth="1"/>
    <col min="11345" max="11345" width="11.7109375" style="477" customWidth="1"/>
    <col min="11346" max="11346" width="6.42578125" style="477" bestFit="1" customWidth="1"/>
    <col min="11347" max="11347" width="11.7109375" style="477" customWidth="1"/>
    <col min="11348" max="11348" width="0" style="477" hidden="1" customWidth="1"/>
    <col min="11349" max="11349" width="3.7109375" style="477" customWidth="1"/>
    <col min="11350" max="11350" width="11.140625" style="477" bestFit="1" customWidth="1"/>
    <col min="11351" max="11353" width="10.5703125" style="477"/>
    <col min="11354" max="11354" width="10.140625" style="477" customWidth="1"/>
    <col min="11355" max="11583" width="10.5703125" style="477"/>
    <col min="11584" max="11591" width="0" style="477" hidden="1" customWidth="1"/>
    <col min="11592" max="11594" width="3.7109375" style="477" customWidth="1"/>
    <col min="11595" max="11595" width="12.7109375" style="477" customWidth="1"/>
    <col min="11596" max="11596" width="47.42578125" style="477" customWidth="1"/>
    <col min="11597" max="11600" width="0" style="477" hidden="1" customWidth="1"/>
    <col min="11601" max="11601" width="11.7109375" style="477" customWidth="1"/>
    <col min="11602" max="11602" width="6.42578125" style="477" bestFit="1" customWidth="1"/>
    <col min="11603" max="11603" width="11.7109375" style="477" customWidth="1"/>
    <col min="11604" max="11604" width="0" style="477" hidden="1" customWidth="1"/>
    <col min="11605" max="11605" width="3.7109375" style="477" customWidth="1"/>
    <col min="11606" max="11606" width="11.140625" style="477" bestFit="1" customWidth="1"/>
    <col min="11607" max="11609" width="10.5703125" style="477"/>
    <col min="11610" max="11610" width="10.140625" style="477" customWidth="1"/>
    <col min="11611" max="11839" width="10.5703125" style="477"/>
    <col min="11840" max="11847" width="0" style="477" hidden="1" customWidth="1"/>
    <col min="11848" max="11850" width="3.7109375" style="477" customWidth="1"/>
    <col min="11851" max="11851" width="12.7109375" style="477" customWidth="1"/>
    <col min="11852" max="11852" width="47.42578125" style="477" customWidth="1"/>
    <col min="11853" max="11856" width="0" style="477" hidden="1" customWidth="1"/>
    <col min="11857" max="11857" width="11.7109375" style="477" customWidth="1"/>
    <col min="11858" max="11858" width="6.42578125" style="477" bestFit="1" customWidth="1"/>
    <col min="11859" max="11859" width="11.7109375" style="477" customWidth="1"/>
    <col min="11860" max="11860" width="0" style="477" hidden="1" customWidth="1"/>
    <col min="11861" max="11861" width="3.7109375" style="477" customWidth="1"/>
    <col min="11862" max="11862" width="11.140625" style="477" bestFit="1" customWidth="1"/>
    <col min="11863" max="11865" width="10.5703125" style="477"/>
    <col min="11866" max="11866" width="10.140625" style="477" customWidth="1"/>
    <col min="11867" max="12095" width="10.5703125" style="477"/>
    <col min="12096" max="12103" width="0" style="477" hidden="1" customWidth="1"/>
    <col min="12104" max="12106" width="3.7109375" style="477" customWidth="1"/>
    <col min="12107" max="12107" width="12.7109375" style="477" customWidth="1"/>
    <col min="12108" max="12108" width="47.42578125" style="477" customWidth="1"/>
    <col min="12109" max="12112" width="0" style="477" hidden="1" customWidth="1"/>
    <col min="12113" max="12113" width="11.7109375" style="477" customWidth="1"/>
    <col min="12114" max="12114" width="6.42578125" style="477" bestFit="1" customWidth="1"/>
    <col min="12115" max="12115" width="11.7109375" style="477" customWidth="1"/>
    <col min="12116" max="12116" width="0" style="477" hidden="1" customWidth="1"/>
    <col min="12117" max="12117" width="3.7109375" style="477" customWidth="1"/>
    <col min="12118" max="12118" width="11.140625" style="477" bestFit="1" customWidth="1"/>
    <col min="12119" max="12121" width="10.5703125" style="477"/>
    <col min="12122" max="12122" width="10.140625" style="477" customWidth="1"/>
    <col min="12123" max="12351" width="10.5703125" style="477"/>
    <col min="12352" max="12359" width="0" style="477" hidden="1" customWidth="1"/>
    <col min="12360" max="12362" width="3.7109375" style="477" customWidth="1"/>
    <col min="12363" max="12363" width="12.7109375" style="477" customWidth="1"/>
    <col min="12364" max="12364" width="47.42578125" style="477" customWidth="1"/>
    <col min="12365" max="12368" width="0" style="477" hidden="1" customWidth="1"/>
    <col min="12369" max="12369" width="11.7109375" style="477" customWidth="1"/>
    <col min="12370" max="12370" width="6.42578125" style="477" bestFit="1" customWidth="1"/>
    <col min="12371" max="12371" width="11.7109375" style="477" customWidth="1"/>
    <col min="12372" max="12372" width="0" style="477" hidden="1" customWidth="1"/>
    <col min="12373" max="12373" width="3.7109375" style="477" customWidth="1"/>
    <col min="12374" max="12374" width="11.140625" style="477" bestFit="1" customWidth="1"/>
    <col min="12375" max="12377" width="10.5703125" style="477"/>
    <col min="12378" max="12378" width="10.140625" style="477" customWidth="1"/>
    <col min="12379" max="12607" width="10.5703125" style="477"/>
    <col min="12608" max="12615" width="0" style="477" hidden="1" customWidth="1"/>
    <col min="12616" max="12618" width="3.7109375" style="477" customWidth="1"/>
    <col min="12619" max="12619" width="12.7109375" style="477" customWidth="1"/>
    <col min="12620" max="12620" width="47.42578125" style="477" customWidth="1"/>
    <col min="12621" max="12624" width="0" style="477" hidden="1" customWidth="1"/>
    <col min="12625" max="12625" width="11.7109375" style="477" customWidth="1"/>
    <col min="12626" max="12626" width="6.42578125" style="477" bestFit="1" customWidth="1"/>
    <col min="12627" max="12627" width="11.7109375" style="477" customWidth="1"/>
    <col min="12628" max="12628" width="0" style="477" hidden="1" customWidth="1"/>
    <col min="12629" max="12629" width="3.7109375" style="477" customWidth="1"/>
    <col min="12630" max="12630" width="11.140625" style="477" bestFit="1" customWidth="1"/>
    <col min="12631" max="12633" width="10.5703125" style="477"/>
    <col min="12634" max="12634" width="10.140625" style="477" customWidth="1"/>
    <col min="12635" max="12863" width="10.5703125" style="477"/>
    <col min="12864" max="12871" width="0" style="477" hidden="1" customWidth="1"/>
    <col min="12872" max="12874" width="3.7109375" style="477" customWidth="1"/>
    <col min="12875" max="12875" width="12.7109375" style="477" customWidth="1"/>
    <col min="12876" max="12876" width="47.42578125" style="477" customWidth="1"/>
    <col min="12877" max="12880" width="0" style="477" hidden="1" customWidth="1"/>
    <col min="12881" max="12881" width="11.7109375" style="477" customWidth="1"/>
    <col min="12882" max="12882" width="6.42578125" style="477" bestFit="1" customWidth="1"/>
    <col min="12883" max="12883" width="11.7109375" style="477" customWidth="1"/>
    <col min="12884" max="12884" width="0" style="477" hidden="1" customWidth="1"/>
    <col min="12885" max="12885" width="3.7109375" style="477" customWidth="1"/>
    <col min="12886" max="12886" width="11.140625" style="477" bestFit="1" customWidth="1"/>
    <col min="12887" max="12889" width="10.5703125" style="477"/>
    <col min="12890" max="12890" width="10.140625" style="477" customWidth="1"/>
    <col min="12891" max="13119" width="10.5703125" style="477"/>
    <col min="13120" max="13127" width="0" style="477" hidden="1" customWidth="1"/>
    <col min="13128" max="13130" width="3.7109375" style="477" customWidth="1"/>
    <col min="13131" max="13131" width="12.7109375" style="477" customWidth="1"/>
    <col min="13132" max="13132" width="47.42578125" style="477" customWidth="1"/>
    <col min="13133" max="13136" width="0" style="477" hidden="1" customWidth="1"/>
    <col min="13137" max="13137" width="11.7109375" style="477" customWidth="1"/>
    <col min="13138" max="13138" width="6.42578125" style="477" bestFit="1" customWidth="1"/>
    <col min="13139" max="13139" width="11.7109375" style="477" customWidth="1"/>
    <col min="13140" max="13140" width="0" style="477" hidden="1" customWidth="1"/>
    <col min="13141" max="13141" width="3.7109375" style="477" customWidth="1"/>
    <col min="13142" max="13142" width="11.140625" style="477" bestFit="1" customWidth="1"/>
    <col min="13143" max="13145" width="10.5703125" style="477"/>
    <col min="13146" max="13146" width="10.140625" style="477" customWidth="1"/>
    <col min="13147" max="13375" width="10.5703125" style="477"/>
    <col min="13376" max="13383" width="0" style="477" hidden="1" customWidth="1"/>
    <col min="13384" max="13386" width="3.7109375" style="477" customWidth="1"/>
    <col min="13387" max="13387" width="12.7109375" style="477" customWidth="1"/>
    <col min="13388" max="13388" width="47.42578125" style="477" customWidth="1"/>
    <col min="13389" max="13392" width="0" style="477" hidden="1" customWidth="1"/>
    <col min="13393" max="13393" width="11.7109375" style="477" customWidth="1"/>
    <col min="13394" max="13394" width="6.42578125" style="477" bestFit="1" customWidth="1"/>
    <col min="13395" max="13395" width="11.7109375" style="477" customWidth="1"/>
    <col min="13396" max="13396" width="0" style="477" hidden="1" customWidth="1"/>
    <col min="13397" max="13397" width="3.7109375" style="477" customWidth="1"/>
    <col min="13398" max="13398" width="11.140625" style="477" bestFit="1" customWidth="1"/>
    <col min="13399" max="13401" width="10.5703125" style="477"/>
    <col min="13402" max="13402" width="10.140625" style="477" customWidth="1"/>
    <col min="13403" max="13631" width="10.5703125" style="477"/>
    <col min="13632" max="13639" width="0" style="477" hidden="1" customWidth="1"/>
    <col min="13640" max="13642" width="3.7109375" style="477" customWidth="1"/>
    <col min="13643" max="13643" width="12.7109375" style="477" customWidth="1"/>
    <col min="13644" max="13644" width="47.42578125" style="477" customWidth="1"/>
    <col min="13645" max="13648" width="0" style="477" hidden="1" customWidth="1"/>
    <col min="13649" max="13649" width="11.7109375" style="477" customWidth="1"/>
    <col min="13650" max="13650" width="6.42578125" style="477" bestFit="1" customWidth="1"/>
    <col min="13651" max="13651" width="11.7109375" style="477" customWidth="1"/>
    <col min="13652" max="13652" width="0" style="477" hidden="1" customWidth="1"/>
    <col min="13653" max="13653" width="3.7109375" style="477" customWidth="1"/>
    <col min="13654" max="13654" width="11.140625" style="477" bestFit="1" customWidth="1"/>
    <col min="13655" max="13657" width="10.5703125" style="477"/>
    <col min="13658" max="13658" width="10.140625" style="477" customWidth="1"/>
    <col min="13659" max="13887" width="10.5703125" style="477"/>
    <col min="13888" max="13895" width="0" style="477" hidden="1" customWidth="1"/>
    <col min="13896" max="13898" width="3.7109375" style="477" customWidth="1"/>
    <col min="13899" max="13899" width="12.7109375" style="477" customWidth="1"/>
    <col min="13900" max="13900" width="47.42578125" style="477" customWidth="1"/>
    <col min="13901" max="13904" width="0" style="477" hidden="1" customWidth="1"/>
    <col min="13905" max="13905" width="11.7109375" style="477" customWidth="1"/>
    <col min="13906" max="13906" width="6.42578125" style="477" bestFit="1" customWidth="1"/>
    <col min="13907" max="13907" width="11.7109375" style="477" customWidth="1"/>
    <col min="13908" max="13908" width="0" style="477" hidden="1" customWidth="1"/>
    <col min="13909" max="13909" width="3.7109375" style="477" customWidth="1"/>
    <col min="13910" max="13910" width="11.140625" style="477" bestFit="1" customWidth="1"/>
    <col min="13911" max="13913" width="10.5703125" style="477"/>
    <col min="13914" max="13914" width="10.140625" style="477" customWidth="1"/>
    <col min="13915" max="14143" width="10.5703125" style="477"/>
    <col min="14144" max="14151" width="0" style="477" hidden="1" customWidth="1"/>
    <col min="14152" max="14154" width="3.7109375" style="477" customWidth="1"/>
    <col min="14155" max="14155" width="12.7109375" style="477" customWidth="1"/>
    <col min="14156" max="14156" width="47.42578125" style="477" customWidth="1"/>
    <col min="14157" max="14160" width="0" style="477" hidden="1" customWidth="1"/>
    <col min="14161" max="14161" width="11.7109375" style="477" customWidth="1"/>
    <col min="14162" max="14162" width="6.42578125" style="477" bestFit="1" customWidth="1"/>
    <col min="14163" max="14163" width="11.7109375" style="477" customWidth="1"/>
    <col min="14164" max="14164" width="0" style="477" hidden="1" customWidth="1"/>
    <col min="14165" max="14165" width="3.7109375" style="477" customWidth="1"/>
    <col min="14166" max="14166" width="11.140625" style="477" bestFit="1" customWidth="1"/>
    <col min="14167" max="14169" width="10.5703125" style="477"/>
    <col min="14170" max="14170" width="10.140625" style="477" customWidth="1"/>
    <col min="14171" max="14399" width="10.5703125" style="477"/>
    <col min="14400" max="14407" width="0" style="477" hidden="1" customWidth="1"/>
    <col min="14408" max="14410" width="3.7109375" style="477" customWidth="1"/>
    <col min="14411" max="14411" width="12.7109375" style="477" customWidth="1"/>
    <col min="14412" max="14412" width="47.42578125" style="477" customWidth="1"/>
    <col min="14413" max="14416" width="0" style="477" hidden="1" customWidth="1"/>
    <col min="14417" max="14417" width="11.7109375" style="477" customWidth="1"/>
    <col min="14418" max="14418" width="6.42578125" style="477" bestFit="1" customWidth="1"/>
    <col min="14419" max="14419" width="11.7109375" style="477" customWidth="1"/>
    <col min="14420" max="14420" width="0" style="477" hidden="1" customWidth="1"/>
    <col min="14421" max="14421" width="3.7109375" style="477" customWidth="1"/>
    <col min="14422" max="14422" width="11.140625" style="477" bestFit="1" customWidth="1"/>
    <col min="14423" max="14425" width="10.5703125" style="477"/>
    <col min="14426" max="14426" width="10.140625" style="477" customWidth="1"/>
    <col min="14427" max="14655" width="10.5703125" style="477"/>
    <col min="14656" max="14663" width="0" style="477" hidden="1" customWidth="1"/>
    <col min="14664" max="14666" width="3.7109375" style="477" customWidth="1"/>
    <col min="14667" max="14667" width="12.7109375" style="477" customWidth="1"/>
    <col min="14668" max="14668" width="47.42578125" style="477" customWidth="1"/>
    <col min="14669" max="14672" width="0" style="477" hidden="1" customWidth="1"/>
    <col min="14673" max="14673" width="11.7109375" style="477" customWidth="1"/>
    <col min="14674" max="14674" width="6.42578125" style="477" bestFit="1" customWidth="1"/>
    <col min="14675" max="14675" width="11.7109375" style="477" customWidth="1"/>
    <col min="14676" max="14676" width="0" style="477" hidden="1" customWidth="1"/>
    <col min="14677" max="14677" width="3.7109375" style="477" customWidth="1"/>
    <col min="14678" max="14678" width="11.140625" style="477" bestFit="1" customWidth="1"/>
    <col min="14679" max="14681" width="10.5703125" style="477"/>
    <col min="14682" max="14682" width="10.140625" style="477" customWidth="1"/>
    <col min="14683" max="14911" width="10.5703125" style="477"/>
    <col min="14912" max="14919" width="0" style="477" hidden="1" customWidth="1"/>
    <col min="14920" max="14922" width="3.7109375" style="477" customWidth="1"/>
    <col min="14923" max="14923" width="12.7109375" style="477" customWidth="1"/>
    <col min="14924" max="14924" width="47.42578125" style="477" customWidth="1"/>
    <col min="14925" max="14928" width="0" style="477" hidden="1" customWidth="1"/>
    <col min="14929" max="14929" width="11.7109375" style="477" customWidth="1"/>
    <col min="14930" max="14930" width="6.42578125" style="477" bestFit="1" customWidth="1"/>
    <col min="14931" max="14931" width="11.7109375" style="477" customWidth="1"/>
    <col min="14932" max="14932" width="0" style="477" hidden="1" customWidth="1"/>
    <col min="14933" max="14933" width="3.7109375" style="477" customWidth="1"/>
    <col min="14934" max="14934" width="11.140625" style="477" bestFit="1" customWidth="1"/>
    <col min="14935" max="14937" width="10.5703125" style="477"/>
    <col min="14938" max="14938" width="10.140625" style="477" customWidth="1"/>
    <col min="14939" max="15167" width="10.5703125" style="477"/>
    <col min="15168" max="15175" width="0" style="477" hidden="1" customWidth="1"/>
    <col min="15176" max="15178" width="3.7109375" style="477" customWidth="1"/>
    <col min="15179" max="15179" width="12.7109375" style="477" customWidth="1"/>
    <col min="15180" max="15180" width="47.42578125" style="477" customWidth="1"/>
    <col min="15181" max="15184" width="0" style="477" hidden="1" customWidth="1"/>
    <col min="15185" max="15185" width="11.7109375" style="477" customWidth="1"/>
    <col min="15186" max="15186" width="6.42578125" style="477" bestFit="1" customWidth="1"/>
    <col min="15187" max="15187" width="11.7109375" style="477" customWidth="1"/>
    <col min="15188" max="15188" width="0" style="477" hidden="1" customWidth="1"/>
    <col min="15189" max="15189" width="3.7109375" style="477" customWidth="1"/>
    <col min="15190" max="15190" width="11.140625" style="477" bestFit="1" customWidth="1"/>
    <col min="15191" max="15193" width="10.5703125" style="477"/>
    <col min="15194" max="15194" width="10.140625" style="477" customWidth="1"/>
    <col min="15195" max="15423" width="10.5703125" style="477"/>
    <col min="15424" max="15431" width="0" style="477" hidden="1" customWidth="1"/>
    <col min="15432" max="15434" width="3.7109375" style="477" customWidth="1"/>
    <col min="15435" max="15435" width="12.7109375" style="477" customWidth="1"/>
    <col min="15436" max="15436" width="47.42578125" style="477" customWidth="1"/>
    <col min="15437" max="15440" width="0" style="477" hidden="1" customWidth="1"/>
    <col min="15441" max="15441" width="11.7109375" style="477" customWidth="1"/>
    <col min="15442" max="15442" width="6.42578125" style="477" bestFit="1" customWidth="1"/>
    <col min="15443" max="15443" width="11.7109375" style="477" customWidth="1"/>
    <col min="15444" max="15444" width="0" style="477" hidden="1" customWidth="1"/>
    <col min="15445" max="15445" width="3.7109375" style="477" customWidth="1"/>
    <col min="15446" max="15446" width="11.140625" style="477" bestFit="1" customWidth="1"/>
    <col min="15447" max="15449" width="10.5703125" style="477"/>
    <col min="15450" max="15450" width="10.140625" style="477" customWidth="1"/>
    <col min="15451" max="15679" width="10.5703125" style="477"/>
    <col min="15680" max="15687" width="0" style="477" hidden="1" customWidth="1"/>
    <col min="15688" max="15690" width="3.7109375" style="477" customWidth="1"/>
    <col min="15691" max="15691" width="12.7109375" style="477" customWidth="1"/>
    <col min="15692" max="15692" width="47.42578125" style="477" customWidth="1"/>
    <col min="15693" max="15696" width="0" style="477" hidden="1" customWidth="1"/>
    <col min="15697" max="15697" width="11.7109375" style="477" customWidth="1"/>
    <col min="15698" max="15698" width="6.42578125" style="477" bestFit="1" customWidth="1"/>
    <col min="15699" max="15699" width="11.7109375" style="477" customWidth="1"/>
    <col min="15700" max="15700" width="0" style="477" hidden="1" customWidth="1"/>
    <col min="15701" max="15701" width="3.7109375" style="477" customWidth="1"/>
    <col min="15702" max="15702" width="11.140625" style="477" bestFit="1" customWidth="1"/>
    <col min="15703" max="15705" width="10.5703125" style="477"/>
    <col min="15706" max="15706" width="10.140625" style="477" customWidth="1"/>
    <col min="15707" max="15935" width="10.5703125" style="477"/>
    <col min="15936" max="15943" width="0" style="477" hidden="1" customWidth="1"/>
    <col min="15944" max="15946" width="3.7109375" style="477" customWidth="1"/>
    <col min="15947" max="15947" width="12.7109375" style="477" customWidth="1"/>
    <col min="15948" max="15948" width="47.42578125" style="477" customWidth="1"/>
    <col min="15949" max="15952" width="0" style="477" hidden="1" customWidth="1"/>
    <col min="15953" max="15953" width="11.7109375" style="477" customWidth="1"/>
    <col min="15954" max="15954" width="6.42578125" style="477" bestFit="1" customWidth="1"/>
    <col min="15955" max="15955" width="11.7109375" style="477" customWidth="1"/>
    <col min="15956" max="15956" width="0" style="477" hidden="1" customWidth="1"/>
    <col min="15957" max="15957" width="3.7109375" style="477" customWidth="1"/>
    <col min="15958" max="15958" width="11.140625" style="477" bestFit="1" customWidth="1"/>
    <col min="15959" max="15961" width="10.5703125" style="477"/>
    <col min="15962" max="15962" width="10.140625" style="477" customWidth="1"/>
    <col min="15963" max="16191" width="10.5703125" style="477"/>
    <col min="16192" max="16199" width="0" style="477" hidden="1" customWidth="1"/>
    <col min="16200" max="16202" width="3.7109375" style="477" customWidth="1"/>
    <col min="16203" max="16203" width="12.7109375" style="477" customWidth="1"/>
    <col min="16204" max="16204" width="47.42578125" style="477" customWidth="1"/>
    <col min="16205" max="16208" width="0" style="477" hidden="1" customWidth="1"/>
    <col min="16209" max="16209" width="11.7109375" style="477" customWidth="1"/>
    <col min="16210" max="16210" width="6.42578125" style="477" bestFit="1" customWidth="1"/>
    <col min="16211" max="16211" width="11.7109375" style="477" customWidth="1"/>
    <col min="16212" max="16212" width="0" style="477" hidden="1" customWidth="1"/>
    <col min="16213" max="16213" width="3.7109375" style="477" customWidth="1"/>
    <col min="16214" max="16214" width="11.140625" style="477" bestFit="1" customWidth="1"/>
    <col min="16215" max="16217" width="10.5703125" style="477"/>
    <col min="16218" max="16218" width="10.140625" style="477" customWidth="1"/>
    <col min="16219" max="16384" width="10.5703125" style="477"/>
  </cols>
  <sheetData>
    <row r="1" spans="7:97" hidden="1"/>
    <row r="2" spans="7:97" hidden="1"/>
    <row r="3" spans="7:97" hidden="1"/>
    <row r="4" spans="7:97" ht="3" customHeight="1">
      <c r="J4" s="482"/>
      <c r="K4" s="482"/>
      <c r="L4" s="478"/>
      <c r="M4" s="478"/>
      <c r="N4" s="478"/>
      <c r="O4" s="485"/>
      <c r="P4" s="485"/>
      <c r="Q4" s="485"/>
      <c r="R4" s="485"/>
      <c r="S4" s="485"/>
      <c r="T4" s="485"/>
      <c r="U4" s="478"/>
      <c r="V4" s="999"/>
      <c r="W4" s="999"/>
      <c r="X4" s="999"/>
      <c r="Y4" s="999"/>
      <c r="Z4" s="999"/>
      <c r="AA4" s="999"/>
      <c r="AB4" s="992"/>
      <c r="AC4" s="999"/>
      <c r="AD4" s="999"/>
      <c r="AE4" s="999"/>
      <c r="AF4" s="999"/>
      <c r="AG4" s="999"/>
      <c r="AH4" s="999"/>
      <c r="AI4" s="992"/>
      <c r="AJ4" s="999"/>
      <c r="AK4" s="999"/>
      <c r="AL4" s="999"/>
      <c r="AM4" s="999"/>
      <c r="AN4" s="999"/>
      <c r="AO4" s="999"/>
      <c r="AP4" s="992"/>
      <c r="AQ4" s="999"/>
      <c r="AR4" s="999"/>
      <c r="AS4" s="999"/>
      <c r="AT4" s="999"/>
      <c r="AU4" s="999"/>
      <c r="AV4" s="999"/>
      <c r="AW4" s="992"/>
      <c r="AX4" s="999"/>
      <c r="AY4" s="999"/>
      <c r="AZ4" s="999"/>
      <c r="BA4" s="999"/>
      <c r="BB4" s="999"/>
      <c r="BC4" s="999"/>
      <c r="BD4" s="992"/>
      <c r="BE4" s="999"/>
      <c r="BF4" s="999"/>
      <c r="BG4" s="999"/>
      <c r="BH4" s="999"/>
      <c r="BI4" s="999"/>
      <c r="BJ4" s="999"/>
      <c r="BK4" s="992"/>
      <c r="BL4" s="999"/>
      <c r="BM4" s="999"/>
      <c r="BN4" s="999"/>
      <c r="BO4" s="999"/>
      <c r="BP4" s="999"/>
      <c r="BQ4" s="999"/>
      <c r="BR4" s="992"/>
      <c r="BS4" s="999"/>
      <c r="BT4" s="999"/>
      <c r="BU4" s="999"/>
      <c r="BV4" s="999"/>
      <c r="BW4" s="999"/>
      <c r="BX4" s="999"/>
      <c r="BY4" s="992"/>
      <c r="BZ4" s="999"/>
      <c r="CA4" s="999"/>
      <c r="CB4" s="999"/>
      <c r="CC4" s="999"/>
      <c r="CD4" s="999"/>
      <c r="CE4" s="999"/>
      <c r="CF4" s="992"/>
    </row>
    <row r="5" spans="7:97" ht="22.5" customHeight="1">
      <c r="J5" s="482"/>
      <c r="K5" s="482"/>
      <c r="L5" s="1228" t="s">
        <v>659</v>
      </c>
      <c r="M5" s="1228"/>
      <c r="N5" s="1228"/>
      <c r="O5" s="1228"/>
      <c r="P5" s="1228"/>
      <c r="Q5" s="1228"/>
      <c r="R5" s="1228"/>
      <c r="S5" s="1228"/>
      <c r="T5" s="1228"/>
      <c r="U5" s="498"/>
      <c r="V5" s="580"/>
      <c r="W5" s="580"/>
      <c r="X5" s="580"/>
      <c r="Y5" s="580"/>
      <c r="Z5" s="580"/>
      <c r="AA5" s="580"/>
      <c r="AB5" s="580"/>
      <c r="AC5" s="580"/>
      <c r="AD5" s="580"/>
      <c r="AE5" s="580"/>
      <c r="AF5" s="580"/>
      <c r="AG5" s="580"/>
      <c r="AH5" s="580"/>
      <c r="AI5" s="580"/>
      <c r="AJ5" s="580"/>
      <c r="AK5" s="580"/>
      <c r="AL5" s="580"/>
      <c r="AM5" s="580"/>
      <c r="AN5" s="580"/>
      <c r="AO5" s="580"/>
      <c r="AP5" s="580"/>
      <c r="AQ5" s="580"/>
      <c r="AR5" s="580"/>
      <c r="AS5" s="580"/>
      <c r="AT5" s="580"/>
      <c r="AU5" s="580"/>
      <c r="AV5" s="580"/>
      <c r="AW5" s="580"/>
      <c r="AX5" s="580"/>
      <c r="AY5" s="580"/>
      <c r="AZ5" s="580"/>
      <c r="BA5" s="580"/>
      <c r="BB5" s="580"/>
      <c r="BC5" s="580"/>
      <c r="BD5" s="580"/>
      <c r="BE5" s="580"/>
      <c r="BF5" s="580"/>
      <c r="BG5" s="580"/>
      <c r="BH5" s="580"/>
      <c r="BI5" s="580"/>
      <c r="BJ5" s="580"/>
      <c r="BK5" s="580"/>
      <c r="BL5" s="580"/>
      <c r="BM5" s="580"/>
      <c r="BN5" s="580"/>
      <c r="BO5" s="580"/>
      <c r="BP5" s="580"/>
      <c r="BQ5" s="580"/>
      <c r="BR5" s="580"/>
      <c r="BS5" s="580"/>
      <c r="BT5" s="580"/>
      <c r="BU5" s="580"/>
      <c r="BV5" s="580"/>
      <c r="BW5" s="580"/>
      <c r="BX5" s="580"/>
      <c r="BY5" s="580"/>
      <c r="BZ5" s="580"/>
      <c r="CA5" s="580"/>
      <c r="CB5" s="580"/>
      <c r="CC5" s="580"/>
      <c r="CD5" s="580"/>
      <c r="CE5" s="580"/>
      <c r="CF5" s="580"/>
    </row>
    <row r="6" spans="7:97" ht="3" customHeight="1">
      <c r="J6" s="482"/>
      <c r="K6" s="482"/>
      <c r="L6" s="478"/>
      <c r="M6" s="478"/>
      <c r="N6" s="478"/>
      <c r="O6" s="481"/>
      <c r="P6" s="481"/>
      <c r="Q6" s="481"/>
      <c r="R6" s="481"/>
      <c r="S6" s="481"/>
      <c r="T6" s="481"/>
      <c r="U6" s="478"/>
      <c r="V6" s="756"/>
      <c r="W6" s="756"/>
      <c r="X6" s="756"/>
      <c r="Y6" s="756"/>
      <c r="Z6" s="756"/>
      <c r="AA6" s="756"/>
      <c r="AB6" s="992"/>
      <c r="AC6" s="756"/>
      <c r="AD6" s="756"/>
      <c r="AE6" s="756"/>
      <c r="AF6" s="756"/>
      <c r="AG6" s="756"/>
      <c r="AH6" s="756"/>
      <c r="AI6" s="992"/>
      <c r="AJ6" s="756"/>
      <c r="AK6" s="756"/>
      <c r="AL6" s="756"/>
      <c r="AM6" s="756"/>
      <c r="AN6" s="756"/>
      <c r="AO6" s="756"/>
      <c r="AP6" s="992"/>
      <c r="AQ6" s="756"/>
      <c r="AR6" s="756"/>
      <c r="AS6" s="756"/>
      <c r="AT6" s="756"/>
      <c r="AU6" s="756"/>
      <c r="AV6" s="756"/>
      <c r="AW6" s="992"/>
      <c r="AX6" s="756"/>
      <c r="AY6" s="756"/>
      <c r="AZ6" s="756"/>
      <c r="BA6" s="756"/>
      <c r="BB6" s="756"/>
      <c r="BC6" s="756"/>
      <c r="BD6" s="992"/>
      <c r="BE6" s="756"/>
      <c r="BF6" s="756"/>
      <c r="BG6" s="756"/>
      <c r="BH6" s="756"/>
      <c r="BI6" s="756"/>
      <c r="BJ6" s="756"/>
      <c r="BK6" s="992"/>
      <c r="BL6" s="756"/>
      <c r="BM6" s="756"/>
      <c r="BN6" s="756"/>
      <c r="BO6" s="756"/>
      <c r="BP6" s="756"/>
      <c r="BQ6" s="756"/>
      <c r="BR6" s="992"/>
      <c r="BS6" s="756"/>
      <c r="BT6" s="756"/>
      <c r="BU6" s="756"/>
      <c r="BV6" s="756"/>
      <c r="BW6" s="756"/>
      <c r="BX6" s="756"/>
      <c r="BY6" s="992"/>
      <c r="BZ6" s="756"/>
      <c r="CA6" s="756"/>
      <c r="CB6" s="756"/>
      <c r="CC6" s="756"/>
      <c r="CD6" s="756"/>
      <c r="CE6" s="756"/>
      <c r="CF6" s="992"/>
    </row>
    <row r="7" spans="7:97" s="524" customFormat="1" ht="22.5">
      <c r="G7" s="532"/>
      <c r="H7" s="532"/>
      <c r="I7" s="532"/>
      <c r="J7" s="530"/>
      <c r="K7" s="530"/>
      <c r="L7" s="525"/>
      <c r="M7" s="618" t="s">
        <v>502</v>
      </c>
      <c r="N7" s="667"/>
      <c r="O7" s="1246" t="str">
        <f>IF(NameOrPr_ch="",IF(NameOrPr="","",NameOrPr),NameOrPr_ch)</f>
        <v>Государственный комитет Республики Татарстан по тарифам</v>
      </c>
      <c r="P7" s="1247"/>
      <c r="Q7" s="1247"/>
      <c r="R7" s="1247"/>
      <c r="S7" s="1247"/>
      <c r="T7" s="1248"/>
      <c r="U7" s="670"/>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I7" s="586"/>
      <c r="CJ7" s="586"/>
      <c r="CK7" s="586"/>
      <c r="CL7" s="586"/>
      <c r="CM7" s="586"/>
      <c r="CN7" s="586"/>
      <c r="CO7" s="586"/>
      <c r="CP7" s="586"/>
      <c r="CQ7" s="586"/>
      <c r="CR7" s="586"/>
      <c r="CS7" s="586"/>
    </row>
    <row r="8" spans="7:97" s="492" customFormat="1" ht="18.75">
      <c r="G8" s="491"/>
      <c r="H8" s="491"/>
      <c r="L8" s="500"/>
      <c r="M8" s="618" t="s">
        <v>597</v>
      </c>
      <c r="N8" s="667"/>
      <c r="O8" s="1246" t="str">
        <f>IF(datePr_ch="",IF(datePr="","",datePr),datePr_ch)</f>
        <v>07.12.2021</v>
      </c>
      <c r="P8" s="1247"/>
      <c r="Q8" s="1247"/>
      <c r="R8" s="1247"/>
      <c r="S8" s="1247"/>
      <c r="T8" s="1248"/>
      <c r="U8" s="66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I8" s="506"/>
      <c r="CJ8" s="506"/>
      <c r="CK8" s="506"/>
      <c r="CL8" s="506"/>
      <c r="CM8" s="506"/>
      <c r="CN8" s="506"/>
      <c r="CO8" s="506"/>
      <c r="CP8" s="506"/>
      <c r="CQ8" s="506"/>
      <c r="CR8" s="506"/>
      <c r="CS8" s="506"/>
    </row>
    <row r="9" spans="7:97" s="492" customFormat="1" ht="18.75">
      <c r="G9" s="491"/>
      <c r="H9" s="491"/>
      <c r="L9" s="553"/>
      <c r="M9" s="618" t="s">
        <v>596</v>
      </c>
      <c r="N9" s="667"/>
      <c r="O9" s="1246" t="str">
        <f>IF(numberPr_ch="",IF(numberPr="","",numberPr),numberPr_ch)</f>
        <v>455-95/тэ-2021</v>
      </c>
      <c r="P9" s="1247"/>
      <c r="Q9" s="1247"/>
      <c r="R9" s="1247"/>
      <c r="S9" s="1247"/>
      <c r="T9" s="1248"/>
      <c r="U9" s="668"/>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I9" s="506"/>
      <c r="CJ9" s="506"/>
      <c r="CK9" s="506"/>
      <c r="CL9" s="506"/>
      <c r="CM9" s="506"/>
      <c r="CN9" s="506"/>
      <c r="CO9" s="506"/>
      <c r="CP9" s="506"/>
      <c r="CQ9" s="506"/>
      <c r="CR9" s="506"/>
      <c r="CS9" s="506"/>
    </row>
    <row r="10" spans="7:97" s="492" customFormat="1" ht="18.75">
      <c r="G10" s="491"/>
      <c r="H10" s="491"/>
      <c r="L10" s="553"/>
      <c r="M10" s="618" t="s">
        <v>501</v>
      </c>
      <c r="N10" s="667"/>
      <c r="O10" s="1246" t="str">
        <f>IF(IstPub_ch="",IF(IstPub="","",IstPub),IstPub_ch)</f>
        <v>Официальный сайт правовой информации Министерства юстиции РТ:  http//pravo.tatarstan.ru</v>
      </c>
      <c r="P10" s="1247"/>
      <c r="Q10" s="1247"/>
      <c r="R10" s="1247"/>
      <c r="S10" s="1247"/>
      <c r="T10" s="1248"/>
      <c r="U10" s="668"/>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I10" s="506"/>
      <c r="CJ10" s="506"/>
      <c r="CK10" s="506"/>
      <c r="CL10" s="506"/>
      <c r="CM10" s="506"/>
      <c r="CN10" s="506"/>
      <c r="CO10" s="506"/>
      <c r="CP10" s="506"/>
      <c r="CQ10" s="506"/>
      <c r="CR10" s="506"/>
      <c r="CS10" s="506"/>
    </row>
    <row r="11" spans="7:97" s="492" customFormat="1" ht="11.25" hidden="1">
      <c r="G11" s="491"/>
      <c r="H11" s="491"/>
      <c r="L11" s="1229"/>
      <c r="M11" s="1229"/>
      <c r="N11" s="489"/>
      <c r="O11" s="1252"/>
      <c r="P11" s="1252"/>
      <c r="Q11" s="1252"/>
      <c r="R11" s="1252"/>
      <c r="S11" s="1252"/>
      <c r="T11" s="1252"/>
      <c r="U11" s="504" t="s">
        <v>373</v>
      </c>
      <c r="V11" s="1252"/>
      <c r="W11" s="1252"/>
      <c r="X11" s="1252"/>
      <c r="Y11" s="1252"/>
      <c r="Z11" s="1252"/>
      <c r="AA11" s="1252"/>
      <c r="AB11" s="1012" t="s">
        <v>373</v>
      </c>
      <c r="AC11" s="1252"/>
      <c r="AD11" s="1252"/>
      <c r="AE11" s="1252"/>
      <c r="AF11" s="1252"/>
      <c r="AG11" s="1252"/>
      <c r="AH11" s="1252"/>
      <c r="AI11" s="1012" t="s">
        <v>373</v>
      </c>
      <c r="AJ11" s="1252"/>
      <c r="AK11" s="1252"/>
      <c r="AL11" s="1252"/>
      <c r="AM11" s="1252"/>
      <c r="AN11" s="1252"/>
      <c r="AO11" s="1252"/>
      <c r="AP11" s="1012" t="s">
        <v>373</v>
      </c>
      <c r="AQ11" s="1252"/>
      <c r="AR11" s="1252"/>
      <c r="AS11" s="1252"/>
      <c r="AT11" s="1252"/>
      <c r="AU11" s="1252"/>
      <c r="AV11" s="1252"/>
      <c r="AW11" s="1012" t="s">
        <v>373</v>
      </c>
      <c r="AX11" s="1252"/>
      <c r="AY11" s="1252"/>
      <c r="AZ11" s="1252"/>
      <c r="BA11" s="1252"/>
      <c r="BB11" s="1252"/>
      <c r="BC11" s="1252"/>
      <c r="BD11" s="1012" t="s">
        <v>373</v>
      </c>
      <c r="BE11" s="1252"/>
      <c r="BF11" s="1252"/>
      <c r="BG11" s="1252"/>
      <c r="BH11" s="1252"/>
      <c r="BI11" s="1252"/>
      <c r="BJ11" s="1252"/>
      <c r="BK11" s="1012" t="s">
        <v>373</v>
      </c>
      <c r="BL11" s="1252"/>
      <c r="BM11" s="1252"/>
      <c r="BN11" s="1252"/>
      <c r="BO11" s="1252"/>
      <c r="BP11" s="1252"/>
      <c r="BQ11" s="1252"/>
      <c r="BR11" s="1012" t="s">
        <v>373</v>
      </c>
      <c r="BS11" s="1252"/>
      <c r="BT11" s="1252"/>
      <c r="BU11" s="1252"/>
      <c r="BV11" s="1252"/>
      <c r="BW11" s="1252"/>
      <c r="BX11" s="1252"/>
      <c r="BY11" s="1012" t="s">
        <v>373</v>
      </c>
      <c r="BZ11" s="1252"/>
      <c r="CA11" s="1252"/>
      <c r="CB11" s="1252"/>
      <c r="CC11" s="1252"/>
      <c r="CD11" s="1252"/>
      <c r="CE11" s="1252"/>
      <c r="CF11" s="1012" t="s">
        <v>373</v>
      </c>
      <c r="CI11" s="506"/>
      <c r="CJ11" s="506"/>
      <c r="CK11" s="506"/>
      <c r="CL11" s="506"/>
      <c r="CM11" s="506"/>
      <c r="CN11" s="506"/>
      <c r="CO11" s="506"/>
      <c r="CP11" s="506"/>
      <c r="CQ11" s="506"/>
      <c r="CR11" s="506"/>
      <c r="CS11" s="506"/>
    </row>
    <row r="12" spans="7:97">
      <c r="J12" s="482"/>
      <c r="K12" s="482"/>
      <c r="L12" s="478"/>
      <c r="M12" s="478"/>
      <c r="N12" s="478"/>
      <c r="O12" s="1250"/>
      <c r="P12" s="1250"/>
      <c r="Q12" s="1250"/>
      <c r="R12" s="1250"/>
      <c r="S12" s="1250"/>
      <c r="T12" s="1250"/>
      <c r="U12" s="1250"/>
      <c r="V12" s="1250" t="s">
        <v>3405</v>
      </c>
      <c r="W12" s="1250"/>
      <c r="X12" s="1250"/>
      <c r="Y12" s="1250"/>
      <c r="Z12" s="1250"/>
      <c r="AA12" s="1250"/>
      <c r="AB12" s="1250"/>
      <c r="AC12" s="1250" t="s">
        <v>3405</v>
      </c>
      <c r="AD12" s="1250"/>
      <c r="AE12" s="1250"/>
      <c r="AF12" s="1250"/>
      <c r="AG12" s="1250"/>
      <c r="AH12" s="1250"/>
      <c r="AI12" s="1250"/>
      <c r="AJ12" s="1250" t="s">
        <v>3405</v>
      </c>
      <c r="AK12" s="1250"/>
      <c r="AL12" s="1250"/>
      <c r="AM12" s="1250"/>
      <c r="AN12" s="1250"/>
      <c r="AO12" s="1250"/>
      <c r="AP12" s="1250"/>
      <c r="AQ12" s="1250" t="s">
        <v>3405</v>
      </c>
      <c r="AR12" s="1250"/>
      <c r="AS12" s="1250"/>
      <c r="AT12" s="1250"/>
      <c r="AU12" s="1250"/>
      <c r="AV12" s="1250"/>
      <c r="AW12" s="1250"/>
      <c r="AX12" s="1250" t="s">
        <v>3405</v>
      </c>
      <c r="AY12" s="1250"/>
      <c r="AZ12" s="1250"/>
      <c r="BA12" s="1250"/>
      <c r="BB12" s="1250"/>
      <c r="BC12" s="1250"/>
      <c r="BD12" s="1250"/>
      <c r="BE12" s="1250" t="s">
        <v>3405</v>
      </c>
      <c r="BF12" s="1250"/>
      <c r="BG12" s="1250"/>
      <c r="BH12" s="1250"/>
      <c r="BI12" s="1250"/>
      <c r="BJ12" s="1250"/>
      <c r="BK12" s="1250"/>
      <c r="BL12" s="1250" t="s">
        <v>3405</v>
      </c>
      <c r="BM12" s="1250"/>
      <c r="BN12" s="1250"/>
      <c r="BO12" s="1250"/>
      <c r="BP12" s="1250"/>
      <c r="BQ12" s="1250"/>
      <c r="BR12" s="1250"/>
      <c r="BS12" s="1250" t="s">
        <v>3405</v>
      </c>
      <c r="BT12" s="1250"/>
      <c r="BU12" s="1250"/>
      <c r="BV12" s="1250"/>
      <c r="BW12" s="1250"/>
      <c r="BX12" s="1250"/>
      <c r="BY12" s="1250"/>
      <c r="BZ12" s="1250" t="s">
        <v>3405</v>
      </c>
      <c r="CA12" s="1250"/>
      <c r="CB12" s="1250"/>
      <c r="CC12" s="1250"/>
      <c r="CD12" s="1250"/>
      <c r="CE12" s="1250"/>
      <c r="CF12" s="1250"/>
    </row>
    <row r="13" spans="7:97">
      <c r="J13" s="482"/>
      <c r="K13" s="482"/>
      <c r="L13" s="1150" t="s">
        <v>454</v>
      </c>
      <c r="M13" s="1150"/>
      <c r="N13" s="1150"/>
      <c r="O13" s="1150"/>
      <c r="P13" s="1150"/>
      <c r="Q13" s="1150"/>
      <c r="R13" s="1150"/>
      <c r="S13" s="1150"/>
      <c r="T13" s="1150"/>
      <c r="U13" s="1150"/>
      <c r="V13" s="1150"/>
      <c r="W13" s="1150"/>
      <c r="X13" s="1150"/>
      <c r="Y13" s="1150"/>
      <c r="Z13" s="1150"/>
      <c r="AA13" s="1150"/>
      <c r="AB13" s="1150"/>
      <c r="AC13" s="1150"/>
      <c r="AD13" s="1150"/>
      <c r="AE13" s="1150"/>
      <c r="AF13" s="1150"/>
      <c r="AG13" s="1150"/>
      <c r="AH13" s="1150"/>
      <c r="AI13" s="1150"/>
      <c r="AJ13" s="1150"/>
      <c r="AK13" s="1150"/>
      <c r="AL13" s="1150"/>
      <c r="AM13" s="1150"/>
      <c r="AN13" s="1150"/>
      <c r="AO13" s="1150"/>
      <c r="AP13" s="1150"/>
      <c r="AQ13" s="1150"/>
      <c r="AR13" s="1150"/>
      <c r="AS13" s="1150"/>
      <c r="AT13" s="1150"/>
      <c r="AU13" s="1150"/>
      <c r="AV13" s="1150"/>
      <c r="AW13" s="1150"/>
      <c r="AX13" s="1150"/>
      <c r="AY13" s="1150"/>
      <c r="AZ13" s="1150"/>
      <c r="BA13" s="1150"/>
      <c r="BB13" s="1150"/>
      <c r="BC13" s="1150"/>
      <c r="BD13" s="1150"/>
      <c r="BE13" s="1150"/>
      <c r="BF13" s="1150"/>
      <c r="BG13" s="1150"/>
      <c r="BH13" s="1150"/>
      <c r="BI13" s="1150"/>
      <c r="BJ13" s="1150"/>
      <c r="BK13" s="1150"/>
      <c r="BL13" s="1150"/>
      <c r="BM13" s="1150"/>
      <c r="BN13" s="1150"/>
      <c r="BO13" s="1150"/>
      <c r="BP13" s="1150"/>
      <c r="BQ13" s="1150"/>
      <c r="BR13" s="1150"/>
      <c r="BS13" s="1150"/>
      <c r="BT13" s="1150"/>
      <c r="BU13" s="1150"/>
      <c r="BV13" s="1150"/>
      <c r="BW13" s="1150"/>
      <c r="BX13" s="1150"/>
      <c r="BY13" s="1150"/>
      <c r="BZ13" s="1150"/>
      <c r="CA13" s="1150"/>
      <c r="CB13" s="1150"/>
      <c r="CC13" s="1150"/>
      <c r="CD13" s="1150"/>
      <c r="CE13" s="1150"/>
      <c r="CF13" s="1150"/>
      <c r="CG13" s="1150"/>
      <c r="CH13" s="1150" t="s">
        <v>455</v>
      </c>
    </row>
    <row r="14" spans="7:97" ht="14.25" customHeight="1">
      <c r="J14" s="482"/>
      <c r="K14" s="482"/>
      <c r="L14" s="1212" t="s">
        <v>92</v>
      </c>
      <c r="M14" s="1212" t="s">
        <v>641</v>
      </c>
      <c r="N14" s="522"/>
      <c r="O14" s="1213" t="s">
        <v>643</v>
      </c>
      <c r="P14" s="1214"/>
      <c r="Q14" s="1214"/>
      <c r="R14" s="1214"/>
      <c r="S14" s="1214"/>
      <c r="T14" s="1215"/>
      <c r="U14" s="1223" t="s">
        <v>341</v>
      </c>
      <c r="V14" s="1213" t="s">
        <v>643</v>
      </c>
      <c r="W14" s="1214"/>
      <c r="X14" s="1214"/>
      <c r="Y14" s="1214"/>
      <c r="Z14" s="1214"/>
      <c r="AA14" s="1215"/>
      <c r="AB14" s="1223" t="s">
        <v>341</v>
      </c>
      <c r="AC14" s="1213" t="s">
        <v>643</v>
      </c>
      <c r="AD14" s="1214"/>
      <c r="AE14" s="1214"/>
      <c r="AF14" s="1214"/>
      <c r="AG14" s="1214"/>
      <c r="AH14" s="1215"/>
      <c r="AI14" s="1223" t="s">
        <v>341</v>
      </c>
      <c r="AJ14" s="1213" t="s">
        <v>643</v>
      </c>
      <c r="AK14" s="1214"/>
      <c r="AL14" s="1214"/>
      <c r="AM14" s="1214"/>
      <c r="AN14" s="1214"/>
      <c r="AO14" s="1215"/>
      <c r="AP14" s="1223" t="s">
        <v>341</v>
      </c>
      <c r="AQ14" s="1213" t="s">
        <v>643</v>
      </c>
      <c r="AR14" s="1214"/>
      <c r="AS14" s="1214"/>
      <c r="AT14" s="1214"/>
      <c r="AU14" s="1214"/>
      <c r="AV14" s="1215"/>
      <c r="AW14" s="1223" t="s">
        <v>341</v>
      </c>
      <c r="AX14" s="1213" t="s">
        <v>643</v>
      </c>
      <c r="AY14" s="1214"/>
      <c r="AZ14" s="1214"/>
      <c r="BA14" s="1214"/>
      <c r="BB14" s="1214"/>
      <c r="BC14" s="1215"/>
      <c r="BD14" s="1223" t="s">
        <v>341</v>
      </c>
      <c r="BE14" s="1213" t="s">
        <v>643</v>
      </c>
      <c r="BF14" s="1214"/>
      <c r="BG14" s="1214"/>
      <c r="BH14" s="1214"/>
      <c r="BI14" s="1214"/>
      <c r="BJ14" s="1215"/>
      <c r="BK14" s="1223" t="s">
        <v>341</v>
      </c>
      <c r="BL14" s="1213" t="s">
        <v>643</v>
      </c>
      <c r="BM14" s="1214"/>
      <c r="BN14" s="1214"/>
      <c r="BO14" s="1214"/>
      <c r="BP14" s="1214"/>
      <c r="BQ14" s="1215"/>
      <c r="BR14" s="1223" t="s">
        <v>341</v>
      </c>
      <c r="BS14" s="1213" t="s">
        <v>643</v>
      </c>
      <c r="BT14" s="1214"/>
      <c r="BU14" s="1214"/>
      <c r="BV14" s="1214"/>
      <c r="BW14" s="1214"/>
      <c r="BX14" s="1215"/>
      <c r="BY14" s="1223" t="s">
        <v>341</v>
      </c>
      <c r="BZ14" s="1213" t="s">
        <v>643</v>
      </c>
      <c r="CA14" s="1214"/>
      <c r="CB14" s="1214"/>
      <c r="CC14" s="1214"/>
      <c r="CD14" s="1214"/>
      <c r="CE14" s="1215"/>
      <c r="CF14" s="1223" t="s">
        <v>341</v>
      </c>
      <c r="CG14" s="1209" t="s">
        <v>275</v>
      </c>
      <c r="CH14" s="1150"/>
    </row>
    <row r="15" spans="7:97" s="524" customFormat="1" ht="14.25" customHeight="1">
      <c r="G15" s="532"/>
      <c r="H15" s="532"/>
      <c r="I15" s="532"/>
      <c r="J15" s="530"/>
      <c r="K15" s="530"/>
      <c r="L15" s="1212"/>
      <c r="M15" s="1212"/>
      <c r="N15" s="522"/>
      <c r="O15" s="1218" t="s">
        <v>606</v>
      </c>
      <c r="P15" s="1216" t="s">
        <v>271</v>
      </c>
      <c r="Q15" s="1217"/>
      <c r="R15" s="1221" t="s">
        <v>656</v>
      </c>
      <c r="S15" s="1221"/>
      <c r="T15" s="1222"/>
      <c r="U15" s="1224"/>
      <c r="V15" s="1218" t="s">
        <v>606</v>
      </c>
      <c r="W15" s="1216" t="s">
        <v>271</v>
      </c>
      <c r="X15" s="1217"/>
      <c r="Y15" s="1221" t="s">
        <v>656</v>
      </c>
      <c r="Z15" s="1221"/>
      <c r="AA15" s="1222"/>
      <c r="AB15" s="1224"/>
      <c r="AC15" s="1218" t="s">
        <v>606</v>
      </c>
      <c r="AD15" s="1216" t="s">
        <v>271</v>
      </c>
      <c r="AE15" s="1217"/>
      <c r="AF15" s="1221" t="s">
        <v>656</v>
      </c>
      <c r="AG15" s="1221"/>
      <c r="AH15" s="1222"/>
      <c r="AI15" s="1224"/>
      <c r="AJ15" s="1218" t="s">
        <v>606</v>
      </c>
      <c r="AK15" s="1216" t="s">
        <v>271</v>
      </c>
      <c r="AL15" s="1217"/>
      <c r="AM15" s="1221" t="s">
        <v>656</v>
      </c>
      <c r="AN15" s="1221"/>
      <c r="AO15" s="1222"/>
      <c r="AP15" s="1224"/>
      <c r="AQ15" s="1218" t="s">
        <v>606</v>
      </c>
      <c r="AR15" s="1216" t="s">
        <v>271</v>
      </c>
      <c r="AS15" s="1217"/>
      <c r="AT15" s="1221" t="s">
        <v>656</v>
      </c>
      <c r="AU15" s="1221"/>
      <c r="AV15" s="1222"/>
      <c r="AW15" s="1224"/>
      <c r="AX15" s="1218" t="s">
        <v>606</v>
      </c>
      <c r="AY15" s="1216" t="s">
        <v>271</v>
      </c>
      <c r="AZ15" s="1217"/>
      <c r="BA15" s="1221" t="s">
        <v>656</v>
      </c>
      <c r="BB15" s="1221"/>
      <c r="BC15" s="1222"/>
      <c r="BD15" s="1224"/>
      <c r="BE15" s="1218" t="s">
        <v>606</v>
      </c>
      <c r="BF15" s="1216" t="s">
        <v>271</v>
      </c>
      <c r="BG15" s="1217"/>
      <c r="BH15" s="1221" t="s">
        <v>656</v>
      </c>
      <c r="BI15" s="1221"/>
      <c r="BJ15" s="1222"/>
      <c r="BK15" s="1224"/>
      <c r="BL15" s="1218" t="s">
        <v>606</v>
      </c>
      <c r="BM15" s="1216" t="s">
        <v>271</v>
      </c>
      <c r="BN15" s="1217"/>
      <c r="BO15" s="1221" t="s">
        <v>656</v>
      </c>
      <c r="BP15" s="1221"/>
      <c r="BQ15" s="1222"/>
      <c r="BR15" s="1224"/>
      <c r="BS15" s="1218" t="s">
        <v>606</v>
      </c>
      <c r="BT15" s="1216" t="s">
        <v>271</v>
      </c>
      <c r="BU15" s="1217"/>
      <c r="BV15" s="1221" t="s">
        <v>656</v>
      </c>
      <c r="BW15" s="1221"/>
      <c r="BX15" s="1222"/>
      <c r="BY15" s="1224"/>
      <c r="BZ15" s="1218" t="s">
        <v>606</v>
      </c>
      <c r="CA15" s="1216" t="s">
        <v>271</v>
      </c>
      <c r="CB15" s="1217"/>
      <c r="CC15" s="1221" t="s">
        <v>656</v>
      </c>
      <c r="CD15" s="1221"/>
      <c r="CE15" s="1222"/>
      <c r="CF15" s="1224"/>
      <c r="CG15" s="1210"/>
      <c r="CH15" s="1150"/>
      <c r="CI15" s="586"/>
      <c r="CJ15" s="586"/>
      <c r="CK15" s="586"/>
      <c r="CL15" s="586"/>
      <c r="CM15" s="586"/>
      <c r="CN15" s="586"/>
      <c r="CO15" s="586"/>
      <c r="CP15" s="586"/>
      <c r="CQ15" s="586"/>
      <c r="CR15" s="586"/>
      <c r="CS15" s="586"/>
    </row>
    <row r="16" spans="7:97" ht="33.75">
      <c r="J16" s="482"/>
      <c r="K16" s="482"/>
      <c r="L16" s="1212"/>
      <c r="M16" s="1212"/>
      <c r="N16" s="521"/>
      <c r="O16" s="1219"/>
      <c r="P16" s="536" t="s">
        <v>767</v>
      </c>
      <c r="Q16" s="536" t="s">
        <v>768</v>
      </c>
      <c r="R16" s="537" t="s">
        <v>274</v>
      </c>
      <c r="S16" s="1207" t="s">
        <v>273</v>
      </c>
      <c r="T16" s="1208"/>
      <c r="U16" s="1225"/>
      <c r="V16" s="1219"/>
      <c r="W16" s="757" t="s">
        <v>767</v>
      </c>
      <c r="X16" s="757" t="s">
        <v>768</v>
      </c>
      <c r="Y16" s="1108" t="s">
        <v>274</v>
      </c>
      <c r="Z16" s="1207" t="s">
        <v>273</v>
      </c>
      <c r="AA16" s="1208"/>
      <c r="AB16" s="1225"/>
      <c r="AC16" s="1219"/>
      <c r="AD16" s="757" t="s">
        <v>767</v>
      </c>
      <c r="AE16" s="757" t="s">
        <v>768</v>
      </c>
      <c r="AF16" s="1108" t="s">
        <v>274</v>
      </c>
      <c r="AG16" s="1207" t="s">
        <v>273</v>
      </c>
      <c r="AH16" s="1208"/>
      <c r="AI16" s="1225"/>
      <c r="AJ16" s="1219"/>
      <c r="AK16" s="757" t="s">
        <v>767</v>
      </c>
      <c r="AL16" s="757" t="s">
        <v>768</v>
      </c>
      <c r="AM16" s="1108" t="s">
        <v>274</v>
      </c>
      <c r="AN16" s="1207" t="s">
        <v>273</v>
      </c>
      <c r="AO16" s="1208"/>
      <c r="AP16" s="1225"/>
      <c r="AQ16" s="1219"/>
      <c r="AR16" s="757" t="s">
        <v>767</v>
      </c>
      <c r="AS16" s="757" t="s">
        <v>768</v>
      </c>
      <c r="AT16" s="1108" t="s">
        <v>274</v>
      </c>
      <c r="AU16" s="1207" t="s">
        <v>273</v>
      </c>
      <c r="AV16" s="1208"/>
      <c r="AW16" s="1225"/>
      <c r="AX16" s="1219"/>
      <c r="AY16" s="757" t="s">
        <v>767</v>
      </c>
      <c r="AZ16" s="757" t="s">
        <v>768</v>
      </c>
      <c r="BA16" s="1108" t="s">
        <v>274</v>
      </c>
      <c r="BB16" s="1207" t="s">
        <v>273</v>
      </c>
      <c r="BC16" s="1208"/>
      <c r="BD16" s="1225"/>
      <c r="BE16" s="1219"/>
      <c r="BF16" s="757" t="s">
        <v>767</v>
      </c>
      <c r="BG16" s="757" t="s">
        <v>768</v>
      </c>
      <c r="BH16" s="1108" t="s">
        <v>274</v>
      </c>
      <c r="BI16" s="1207" t="s">
        <v>273</v>
      </c>
      <c r="BJ16" s="1208"/>
      <c r="BK16" s="1225"/>
      <c r="BL16" s="1219"/>
      <c r="BM16" s="757" t="s">
        <v>767</v>
      </c>
      <c r="BN16" s="757" t="s">
        <v>768</v>
      </c>
      <c r="BO16" s="1108" t="s">
        <v>274</v>
      </c>
      <c r="BP16" s="1207" t="s">
        <v>273</v>
      </c>
      <c r="BQ16" s="1208"/>
      <c r="BR16" s="1225"/>
      <c r="BS16" s="1219"/>
      <c r="BT16" s="757" t="s">
        <v>767</v>
      </c>
      <c r="BU16" s="757" t="s">
        <v>768</v>
      </c>
      <c r="BV16" s="1108" t="s">
        <v>274</v>
      </c>
      <c r="BW16" s="1207" t="s">
        <v>273</v>
      </c>
      <c r="BX16" s="1208"/>
      <c r="BY16" s="1225"/>
      <c r="BZ16" s="1219"/>
      <c r="CA16" s="757" t="s">
        <v>767</v>
      </c>
      <c r="CB16" s="757" t="s">
        <v>768</v>
      </c>
      <c r="CC16" s="1108" t="s">
        <v>274</v>
      </c>
      <c r="CD16" s="1207" t="s">
        <v>273</v>
      </c>
      <c r="CE16" s="1208"/>
      <c r="CF16" s="1225"/>
      <c r="CG16" s="1211"/>
      <c r="CH16" s="1150"/>
    </row>
    <row r="17" spans="1:97">
      <c r="J17" s="482"/>
      <c r="K17" s="490">
        <v>1</v>
      </c>
      <c r="L17" s="479" t="s">
        <v>93</v>
      </c>
      <c r="M17" s="479" t="s">
        <v>49</v>
      </c>
      <c r="N17" s="497" t="s">
        <v>49</v>
      </c>
      <c r="O17" s="488">
        <f ca="1">OFFSET(O17,0,-1)+1</f>
        <v>3</v>
      </c>
      <c r="P17" s="488">
        <f ca="1">OFFSET(P17,0,-1)+1</f>
        <v>4</v>
      </c>
      <c r="Q17" s="488">
        <f ca="1">OFFSET(Q17,0,-1)+1</f>
        <v>5</v>
      </c>
      <c r="R17" s="488">
        <f ca="1">OFFSET(R17,0,-1)+1</f>
        <v>6</v>
      </c>
      <c r="S17" s="1230">
        <f ca="1">OFFSET(S17,0,-1)+1</f>
        <v>7</v>
      </c>
      <c r="T17" s="1230"/>
      <c r="U17" s="488">
        <f ca="1">OFFSET(U17,0,-2)+1</f>
        <v>8</v>
      </c>
      <c r="V17" s="1109">
        <f ca="1">OFFSET(V17,0,-1)+1</f>
        <v>9</v>
      </c>
      <c r="W17" s="1109">
        <f ca="1">OFFSET(W17,0,-1)+1</f>
        <v>10</v>
      </c>
      <c r="X17" s="1109">
        <f ca="1">OFFSET(X17,0,-1)+1</f>
        <v>11</v>
      </c>
      <c r="Y17" s="1109">
        <f ca="1">OFFSET(Y17,0,-1)+1</f>
        <v>12</v>
      </c>
      <c r="Z17" s="1230">
        <f ca="1">OFFSET(Z17,0,-1)+1</f>
        <v>13</v>
      </c>
      <c r="AA17" s="1230"/>
      <c r="AB17" s="1109">
        <f ca="1">OFFSET(AB17,0,-2)+1</f>
        <v>14</v>
      </c>
      <c r="AC17" s="1109">
        <f ca="1">OFFSET(AC17,0,-1)+1</f>
        <v>15</v>
      </c>
      <c r="AD17" s="1109">
        <f ca="1">OFFSET(AD17,0,-1)+1</f>
        <v>16</v>
      </c>
      <c r="AE17" s="1109">
        <f ca="1">OFFSET(AE17,0,-1)+1</f>
        <v>17</v>
      </c>
      <c r="AF17" s="1109">
        <f ca="1">OFFSET(AF17,0,-1)+1</f>
        <v>18</v>
      </c>
      <c r="AG17" s="1230">
        <f ca="1">OFFSET(AG17,0,-1)+1</f>
        <v>19</v>
      </c>
      <c r="AH17" s="1230"/>
      <c r="AI17" s="1109">
        <f ca="1">OFFSET(AI17,0,-2)+1</f>
        <v>20</v>
      </c>
      <c r="AJ17" s="1109">
        <f ca="1">OFFSET(AJ17,0,-1)+1</f>
        <v>21</v>
      </c>
      <c r="AK17" s="1109">
        <f ca="1">OFFSET(AK17,0,-1)+1</f>
        <v>22</v>
      </c>
      <c r="AL17" s="1109">
        <f ca="1">OFFSET(AL17,0,-1)+1</f>
        <v>23</v>
      </c>
      <c r="AM17" s="1109">
        <f ca="1">OFFSET(AM17,0,-1)+1</f>
        <v>24</v>
      </c>
      <c r="AN17" s="1230">
        <f ca="1">OFFSET(AN17,0,-1)+1</f>
        <v>25</v>
      </c>
      <c r="AO17" s="1230"/>
      <c r="AP17" s="1109">
        <f ca="1">OFFSET(AP17,0,-2)+1</f>
        <v>26</v>
      </c>
      <c r="AQ17" s="1109">
        <f ca="1">OFFSET(AQ17,0,-1)+1</f>
        <v>27</v>
      </c>
      <c r="AR17" s="1109">
        <f ca="1">OFFSET(AR17,0,-1)+1</f>
        <v>28</v>
      </c>
      <c r="AS17" s="1109">
        <f ca="1">OFFSET(AS17,0,-1)+1</f>
        <v>29</v>
      </c>
      <c r="AT17" s="1109">
        <f ca="1">OFFSET(AT17,0,-1)+1</f>
        <v>30</v>
      </c>
      <c r="AU17" s="1230">
        <f ca="1">OFFSET(AU17,0,-1)+1</f>
        <v>31</v>
      </c>
      <c r="AV17" s="1230"/>
      <c r="AW17" s="1109">
        <f ca="1">OFFSET(AW17,0,-2)+1</f>
        <v>32</v>
      </c>
      <c r="AX17" s="1109">
        <f ca="1">OFFSET(AX17,0,-1)+1</f>
        <v>33</v>
      </c>
      <c r="AY17" s="1109">
        <f ca="1">OFFSET(AY17,0,-1)+1</f>
        <v>34</v>
      </c>
      <c r="AZ17" s="1109">
        <f ca="1">OFFSET(AZ17,0,-1)+1</f>
        <v>35</v>
      </c>
      <c r="BA17" s="1109">
        <f ca="1">OFFSET(BA17,0,-1)+1</f>
        <v>36</v>
      </c>
      <c r="BB17" s="1230">
        <f ca="1">OFFSET(BB17,0,-1)+1</f>
        <v>37</v>
      </c>
      <c r="BC17" s="1230"/>
      <c r="BD17" s="1109">
        <f ca="1">OFFSET(BD17,0,-2)+1</f>
        <v>38</v>
      </c>
      <c r="BE17" s="1109">
        <f ca="1">OFFSET(BE17,0,-1)+1</f>
        <v>39</v>
      </c>
      <c r="BF17" s="1109">
        <f ca="1">OFFSET(BF17,0,-1)+1</f>
        <v>40</v>
      </c>
      <c r="BG17" s="1109">
        <f ca="1">OFFSET(BG17,0,-1)+1</f>
        <v>41</v>
      </c>
      <c r="BH17" s="1109">
        <f ca="1">OFFSET(BH17,0,-1)+1</f>
        <v>42</v>
      </c>
      <c r="BI17" s="1230">
        <f ca="1">OFFSET(BI17,0,-1)+1</f>
        <v>43</v>
      </c>
      <c r="BJ17" s="1230"/>
      <c r="BK17" s="1109">
        <f ca="1">OFFSET(BK17,0,-2)+1</f>
        <v>44</v>
      </c>
      <c r="BL17" s="1109">
        <f ca="1">OFFSET(BL17,0,-1)+1</f>
        <v>45</v>
      </c>
      <c r="BM17" s="1109">
        <f ca="1">OFFSET(BM17,0,-1)+1</f>
        <v>46</v>
      </c>
      <c r="BN17" s="1109">
        <f ca="1">OFFSET(BN17,0,-1)+1</f>
        <v>47</v>
      </c>
      <c r="BO17" s="1109">
        <f ca="1">OFFSET(BO17,0,-1)+1</f>
        <v>48</v>
      </c>
      <c r="BP17" s="1230">
        <f ca="1">OFFSET(BP17,0,-1)+1</f>
        <v>49</v>
      </c>
      <c r="BQ17" s="1230"/>
      <c r="BR17" s="1109">
        <f ca="1">OFFSET(BR17,0,-2)+1</f>
        <v>50</v>
      </c>
      <c r="BS17" s="1109">
        <f ca="1">OFFSET(BS17,0,-1)+1</f>
        <v>51</v>
      </c>
      <c r="BT17" s="1109">
        <f ca="1">OFFSET(BT17,0,-1)+1</f>
        <v>52</v>
      </c>
      <c r="BU17" s="1109">
        <f ca="1">OFFSET(BU17,0,-1)+1</f>
        <v>53</v>
      </c>
      <c r="BV17" s="1109">
        <f ca="1">OFFSET(BV17,0,-1)+1</f>
        <v>54</v>
      </c>
      <c r="BW17" s="1230">
        <f ca="1">OFFSET(BW17,0,-1)+1</f>
        <v>55</v>
      </c>
      <c r="BX17" s="1230"/>
      <c r="BY17" s="1109">
        <f ca="1">OFFSET(BY17,0,-2)+1</f>
        <v>56</v>
      </c>
      <c r="BZ17" s="1109">
        <f ca="1">OFFSET(BZ17,0,-1)+1</f>
        <v>57</v>
      </c>
      <c r="CA17" s="1109">
        <f ca="1">OFFSET(CA17,0,-1)+1</f>
        <v>58</v>
      </c>
      <c r="CB17" s="1109">
        <f ca="1">OFFSET(CB17,0,-1)+1</f>
        <v>59</v>
      </c>
      <c r="CC17" s="1109">
        <f ca="1">OFFSET(CC17,0,-1)+1</f>
        <v>60</v>
      </c>
      <c r="CD17" s="1230">
        <f ca="1">OFFSET(CD17,0,-1)+1</f>
        <v>61</v>
      </c>
      <c r="CE17" s="1230"/>
      <c r="CF17" s="1109">
        <f ca="1">OFFSET(CF17,0,-2)+1</f>
        <v>62</v>
      </c>
      <c r="CG17" s="496">
        <f ca="1">OFFSET(CG17,0,-1)</f>
        <v>62</v>
      </c>
      <c r="CH17" s="488">
        <f ca="1">OFFSET(CH17,0,-1)+1</f>
        <v>63</v>
      </c>
    </row>
    <row r="18" spans="1:97" ht="22.5">
      <c r="A18" s="1231">
        <v>1</v>
      </c>
      <c r="B18" s="941"/>
      <c r="C18" s="941"/>
      <c r="D18" s="941"/>
      <c r="E18" s="942"/>
      <c r="F18" s="943"/>
      <c r="G18" s="943"/>
      <c r="H18" s="943"/>
      <c r="I18" s="944"/>
      <c r="J18" s="939"/>
      <c r="K18" s="946"/>
      <c r="L18" s="594" t="e">
        <f ca="1">mergeValue(A18)</f>
        <v>#NAME?</v>
      </c>
      <c r="M18" s="642" t="s">
        <v>20</v>
      </c>
      <c r="N18" s="581"/>
      <c r="O18" s="1243"/>
      <c r="P18" s="1243"/>
      <c r="Q18" s="1243"/>
      <c r="R18" s="1243"/>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D18" s="1243"/>
      <c r="BE18" s="1243"/>
      <c r="BF18" s="1243"/>
      <c r="BG18" s="1243"/>
      <c r="BH18" s="1243"/>
      <c r="BI18" s="1243"/>
      <c r="BJ18" s="1243"/>
      <c r="BK18" s="1243"/>
      <c r="BL18" s="1243"/>
      <c r="BM18" s="1243"/>
      <c r="BN18" s="1243"/>
      <c r="BO18" s="1243"/>
      <c r="BP18" s="1243"/>
      <c r="BQ18" s="1243"/>
      <c r="BR18" s="1243"/>
      <c r="BS18" s="1243"/>
      <c r="BT18" s="1243"/>
      <c r="BU18" s="1243"/>
      <c r="BV18" s="1243"/>
      <c r="BW18" s="1243"/>
      <c r="BX18" s="1243"/>
      <c r="BY18" s="1243"/>
      <c r="BZ18" s="1243"/>
      <c r="CA18" s="1243"/>
      <c r="CB18" s="1243"/>
      <c r="CC18" s="1243"/>
      <c r="CD18" s="1243"/>
      <c r="CE18" s="1243"/>
      <c r="CF18" s="1243"/>
      <c r="CG18" s="1243"/>
      <c r="CH18" s="631" t="s">
        <v>660</v>
      </c>
    </row>
    <row r="19" spans="1:97" hidden="1">
      <c r="A19" s="1231"/>
      <c r="B19" s="1231">
        <v>1</v>
      </c>
      <c r="C19" s="941"/>
      <c r="D19" s="941"/>
      <c r="E19" s="943"/>
      <c r="F19" s="943"/>
      <c r="G19" s="943"/>
      <c r="H19" s="943"/>
      <c r="I19" s="938"/>
      <c r="J19" s="937"/>
      <c r="K19" s="940"/>
      <c r="L19" s="594" t="e">
        <f ca="1">mergeValue(A19) &amp;"."&amp; mergeValue(B19)</f>
        <v>#NAME?</v>
      </c>
      <c r="M19" s="547"/>
      <c r="N19" s="581"/>
      <c r="O19" s="1243"/>
      <c r="P19" s="1243"/>
      <c r="Q19" s="1243"/>
      <c r="R19" s="1243"/>
      <c r="S19" s="1243"/>
      <c r="T19" s="1243"/>
      <c r="U19" s="1243"/>
      <c r="V19" s="1243"/>
      <c r="W19" s="1243"/>
      <c r="X19" s="1243"/>
      <c r="Y19" s="1243"/>
      <c r="Z19" s="1243"/>
      <c r="AA19" s="1243"/>
      <c r="AB19" s="1243"/>
      <c r="AC19" s="1243"/>
      <c r="AD19" s="1243"/>
      <c r="AE19" s="1243"/>
      <c r="AF19" s="1243"/>
      <c r="AG19" s="1243"/>
      <c r="AH19" s="1243"/>
      <c r="AI19" s="1243"/>
      <c r="AJ19" s="1243"/>
      <c r="AK19" s="1243"/>
      <c r="AL19" s="1243"/>
      <c r="AM19" s="1243"/>
      <c r="AN19" s="1243"/>
      <c r="AO19" s="1243"/>
      <c r="AP19" s="1243"/>
      <c r="AQ19" s="1243"/>
      <c r="AR19" s="1243"/>
      <c r="AS19" s="1243"/>
      <c r="AT19" s="1243"/>
      <c r="AU19" s="1243"/>
      <c r="AV19" s="1243"/>
      <c r="AW19" s="1243"/>
      <c r="AX19" s="1243"/>
      <c r="AY19" s="1243"/>
      <c r="AZ19" s="1243"/>
      <c r="BA19" s="1243"/>
      <c r="BB19" s="1243"/>
      <c r="BC19" s="1243"/>
      <c r="BD19" s="1243"/>
      <c r="BE19" s="1243"/>
      <c r="BF19" s="1243"/>
      <c r="BG19" s="1243"/>
      <c r="BH19" s="1243"/>
      <c r="BI19" s="1243"/>
      <c r="BJ19" s="1243"/>
      <c r="BK19" s="1243"/>
      <c r="BL19" s="1243"/>
      <c r="BM19" s="1243"/>
      <c r="BN19" s="1243"/>
      <c r="BO19" s="1243"/>
      <c r="BP19" s="1243"/>
      <c r="BQ19" s="1243"/>
      <c r="BR19" s="1243"/>
      <c r="BS19" s="1243"/>
      <c r="BT19" s="1243"/>
      <c r="BU19" s="1243"/>
      <c r="BV19" s="1243"/>
      <c r="BW19" s="1243"/>
      <c r="BX19" s="1243"/>
      <c r="BY19" s="1243"/>
      <c r="BZ19" s="1243"/>
      <c r="CA19" s="1243"/>
      <c r="CB19" s="1243"/>
      <c r="CC19" s="1243"/>
      <c r="CD19" s="1243"/>
      <c r="CE19" s="1243"/>
      <c r="CF19" s="1243"/>
      <c r="CG19" s="1243"/>
      <c r="CH19" s="631"/>
    </row>
    <row r="20" spans="1:97" hidden="1">
      <c r="A20" s="1231"/>
      <c r="B20" s="1231"/>
      <c r="C20" s="1231">
        <v>1</v>
      </c>
      <c r="D20" s="941"/>
      <c r="E20" s="943"/>
      <c r="F20" s="943"/>
      <c r="G20" s="943"/>
      <c r="H20" s="943"/>
      <c r="I20" s="945"/>
      <c r="J20" s="937"/>
      <c r="K20" s="940"/>
      <c r="L20" s="594" t="e">
        <f ca="1">mergeValue(A20) &amp;"."&amp; mergeValue(B20)&amp;"."&amp; mergeValue(C20)</f>
        <v>#NAME?</v>
      </c>
      <c r="M20" s="548"/>
      <c r="N20" s="581"/>
      <c r="O20" s="1243"/>
      <c r="P20" s="1243"/>
      <c r="Q20" s="1243"/>
      <c r="R20" s="1243"/>
      <c r="S20" s="1243"/>
      <c r="T20" s="1243"/>
      <c r="U20" s="1243"/>
      <c r="V20" s="1243"/>
      <c r="W20" s="1243"/>
      <c r="X20" s="1243"/>
      <c r="Y20" s="1243"/>
      <c r="Z20" s="1243"/>
      <c r="AA20" s="1243"/>
      <c r="AB20" s="1243"/>
      <c r="AC20" s="1243"/>
      <c r="AD20" s="1243"/>
      <c r="AE20" s="1243"/>
      <c r="AF20" s="1243"/>
      <c r="AG20" s="1243"/>
      <c r="AH20" s="1243"/>
      <c r="AI20" s="1243"/>
      <c r="AJ20" s="1243"/>
      <c r="AK20" s="1243"/>
      <c r="AL20" s="1243"/>
      <c r="AM20" s="1243"/>
      <c r="AN20" s="1243"/>
      <c r="AO20" s="1243"/>
      <c r="AP20" s="1243"/>
      <c r="AQ20" s="1243"/>
      <c r="AR20" s="1243"/>
      <c r="AS20" s="1243"/>
      <c r="AT20" s="1243"/>
      <c r="AU20" s="1243"/>
      <c r="AV20" s="1243"/>
      <c r="AW20" s="1243"/>
      <c r="AX20" s="1243"/>
      <c r="AY20" s="1243"/>
      <c r="AZ20" s="1243"/>
      <c r="BA20" s="1243"/>
      <c r="BB20" s="1243"/>
      <c r="BC20" s="1243"/>
      <c r="BD20" s="1243"/>
      <c r="BE20" s="1243"/>
      <c r="BF20" s="1243"/>
      <c r="BG20" s="1243"/>
      <c r="BH20" s="1243"/>
      <c r="BI20" s="1243"/>
      <c r="BJ20" s="1243"/>
      <c r="BK20" s="1243"/>
      <c r="BL20" s="1243"/>
      <c r="BM20" s="1243"/>
      <c r="BN20" s="1243"/>
      <c r="BO20" s="1243"/>
      <c r="BP20" s="1243"/>
      <c r="BQ20" s="1243"/>
      <c r="BR20" s="1243"/>
      <c r="BS20" s="1243"/>
      <c r="BT20" s="1243"/>
      <c r="BU20" s="1243"/>
      <c r="BV20" s="1243"/>
      <c r="BW20" s="1243"/>
      <c r="BX20" s="1243"/>
      <c r="BY20" s="1243"/>
      <c r="BZ20" s="1243"/>
      <c r="CA20" s="1243"/>
      <c r="CB20" s="1243"/>
      <c r="CC20" s="1243"/>
      <c r="CD20" s="1243"/>
      <c r="CE20" s="1243"/>
      <c r="CF20" s="1243"/>
      <c r="CG20" s="1243"/>
      <c r="CH20" s="631"/>
    </row>
    <row r="21" spans="1:97" hidden="1">
      <c r="A21" s="1231"/>
      <c r="B21" s="1231"/>
      <c r="C21" s="1231"/>
      <c r="D21" s="1231">
        <v>1</v>
      </c>
      <c r="E21" s="943"/>
      <c r="F21" s="943"/>
      <c r="G21" s="943"/>
      <c r="H21" s="943"/>
      <c r="I21" s="945"/>
      <c r="J21" s="937"/>
      <c r="K21" s="940"/>
      <c r="L21" s="594" t="e">
        <f ca="1">mergeValue(A21) &amp;"."&amp; mergeValue(B21)&amp;"."&amp; mergeValue(C21)&amp;"."&amp; mergeValue(D21)</f>
        <v>#NAME?</v>
      </c>
      <c r="M21" s="549"/>
      <c r="N21" s="581"/>
      <c r="O21" s="1243"/>
      <c r="P21" s="1243"/>
      <c r="Q21" s="1243"/>
      <c r="R21" s="1243"/>
      <c r="S21" s="1243"/>
      <c r="T21" s="1243"/>
      <c r="U21" s="1243"/>
      <c r="V21" s="1243"/>
      <c r="W21" s="1243"/>
      <c r="X21" s="1243"/>
      <c r="Y21" s="1243"/>
      <c r="Z21" s="1243"/>
      <c r="AA21" s="1243"/>
      <c r="AB21" s="1243"/>
      <c r="AC21" s="1243"/>
      <c r="AD21" s="1243"/>
      <c r="AE21" s="1243"/>
      <c r="AF21" s="1243"/>
      <c r="AG21" s="1243"/>
      <c r="AH21" s="1243"/>
      <c r="AI21" s="1243"/>
      <c r="AJ21" s="1243"/>
      <c r="AK21" s="1243"/>
      <c r="AL21" s="1243"/>
      <c r="AM21" s="1243"/>
      <c r="AN21" s="1243"/>
      <c r="AO21" s="1243"/>
      <c r="AP21" s="1243"/>
      <c r="AQ21" s="1243"/>
      <c r="AR21" s="1243"/>
      <c r="AS21" s="1243"/>
      <c r="AT21" s="1243"/>
      <c r="AU21" s="1243"/>
      <c r="AV21" s="1243"/>
      <c r="AW21" s="1243"/>
      <c r="AX21" s="1243"/>
      <c r="AY21" s="1243"/>
      <c r="AZ21" s="1243"/>
      <c r="BA21" s="1243"/>
      <c r="BB21" s="1243"/>
      <c r="BC21" s="1243"/>
      <c r="BD21" s="1243"/>
      <c r="BE21" s="1243"/>
      <c r="BF21" s="1243"/>
      <c r="BG21" s="1243"/>
      <c r="BH21" s="1243"/>
      <c r="BI21" s="1243"/>
      <c r="BJ21" s="1243"/>
      <c r="BK21" s="1243"/>
      <c r="BL21" s="1243"/>
      <c r="BM21" s="1243"/>
      <c r="BN21" s="1243"/>
      <c r="BO21" s="1243"/>
      <c r="BP21" s="1243"/>
      <c r="BQ21" s="1243"/>
      <c r="BR21" s="1243"/>
      <c r="BS21" s="1243"/>
      <c r="BT21" s="1243"/>
      <c r="BU21" s="1243"/>
      <c r="BV21" s="1243"/>
      <c r="BW21" s="1243"/>
      <c r="BX21" s="1243"/>
      <c r="BY21" s="1243"/>
      <c r="BZ21" s="1243"/>
      <c r="CA21" s="1243"/>
      <c r="CB21" s="1243"/>
      <c r="CC21" s="1243"/>
      <c r="CD21" s="1243"/>
      <c r="CE21" s="1243"/>
      <c r="CF21" s="1243"/>
      <c r="CG21" s="1243"/>
      <c r="CH21" s="631"/>
    </row>
    <row r="22" spans="1:97" ht="11.25" hidden="1" customHeight="1">
      <c r="A22" s="1231"/>
      <c r="B22" s="1231"/>
      <c r="C22" s="1231"/>
      <c r="D22" s="1231"/>
      <c r="E22" s="1231">
        <v>1</v>
      </c>
      <c r="F22" s="943"/>
      <c r="G22" s="943"/>
      <c r="H22" s="941">
        <v>1</v>
      </c>
      <c r="I22" s="1231">
        <v>1</v>
      </c>
      <c r="J22" s="943"/>
      <c r="K22" s="948"/>
      <c r="L22" s="594"/>
      <c r="M22" s="555"/>
      <c r="N22" s="582"/>
      <c r="O22" s="632"/>
      <c r="P22" s="632"/>
      <c r="Q22" s="632"/>
      <c r="R22" s="632"/>
      <c r="S22" s="632"/>
      <c r="T22" s="632"/>
      <c r="U22" s="632"/>
      <c r="V22" s="1111"/>
      <c r="W22" s="1111"/>
      <c r="X22" s="1111"/>
      <c r="Y22" s="1111"/>
      <c r="Z22" s="1111"/>
      <c r="AA22" s="1111"/>
      <c r="AB22" s="1111"/>
      <c r="AC22" s="1111"/>
      <c r="AD22" s="1111"/>
      <c r="AE22" s="1111"/>
      <c r="AF22" s="1111"/>
      <c r="AG22" s="1111"/>
      <c r="AH22" s="1111"/>
      <c r="AI22" s="1111"/>
      <c r="AJ22" s="1111"/>
      <c r="AK22" s="1111"/>
      <c r="AL22" s="1111"/>
      <c r="AM22" s="1111"/>
      <c r="AN22" s="1111"/>
      <c r="AO22" s="1111"/>
      <c r="AP22" s="1111"/>
      <c r="AQ22" s="1111"/>
      <c r="AR22" s="1111"/>
      <c r="AS22" s="1111"/>
      <c r="AT22" s="1111"/>
      <c r="AU22" s="1111"/>
      <c r="AV22" s="1111"/>
      <c r="AW22" s="1111"/>
      <c r="AX22" s="1111"/>
      <c r="AY22" s="1111"/>
      <c r="AZ22" s="1111"/>
      <c r="BA22" s="1111"/>
      <c r="BB22" s="1111"/>
      <c r="BC22" s="1111"/>
      <c r="BD22" s="1111"/>
      <c r="BE22" s="1111"/>
      <c r="BF22" s="1111"/>
      <c r="BG22" s="1111"/>
      <c r="BH22" s="1111"/>
      <c r="BI22" s="1111"/>
      <c r="BJ22" s="1111"/>
      <c r="BK22" s="1111"/>
      <c r="BL22" s="1111"/>
      <c r="BM22" s="1111"/>
      <c r="BN22" s="1111"/>
      <c r="BO22" s="1111"/>
      <c r="BP22" s="1111"/>
      <c r="BQ22" s="1111"/>
      <c r="BR22" s="1111"/>
      <c r="BS22" s="1111"/>
      <c r="BT22" s="1111"/>
      <c r="BU22" s="1111"/>
      <c r="BV22" s="1111"/>
      <c r="BW22" s="1111"/>
      <c r="BX22" s="1111"/>
      <c r="BY22" s="1111"/>
      <c r="BZ22" s="1111"/>
      <c r="CA22" s="1111"/>
      <c r="CB22" s="1111"/>
      <c r="CC22" s="1111"/>
      <c r="CD22" s="1111"/>
      <c r="CE22" s="1111"/>
      <c r="CF22" s="1111"/>
      <c r="CG22" s="509"/>
      <c r="CH22" s="560"/>
    </row>
    <row r="23" spans="1:97" ht="90">
      <c r="A23" s="1231"/>
      <c r="B23" s="1231"/>
      <c r="C23" s="1231"/>
      <c r="D23" s="1231"/>
      <c r="E23" s="1231"/>
      <c r="F23" s="1231">
        <v>1</v>
      </c>
      <c r="G23" s="941"/>
      <c r="H23" s="941"/>
      <c r="I23" s="1231"/>
      <c r="J23" s="1231">
        <v>1</v>
      </c>
      <c r="K23" s="949"/>
      <c r="L23" s="594" t="e">
        <f ca="1">mergeValue(A23) &amp;"."&amp; mergeValue(B23)&amp;"."&amp; mergeValue(C23)&amp;"."&amp; mergeValue(D23)&amp;"."&amp;  mergeValue(F23)</f>
        <v>#NAME?</v>
      </c>
      <c r="M23" s="556" t="s">
        <v>10</v>
      </c>
      <c r="N23" s="582"/>
      <c r="O23" s="1234" t="s">
        <v>304</v>
      </c>
      <c r="P23" s="1235"/>
      <c r="Q23" s="1235"/>
      <c r="R23" s="1235"/>
      <c r="S23" s="1235"/>
      <c r="T23" s="1235"/>
      <c r="U23" s="1235"/>
      <c r="V23" s="1235"/>
      <c r="W23" s="1235"/>
      <c r="X23" s="1235"/>
      <c r="Y23" s="1235"/>
      <c r="Z23" s="1235"/>
      <c r="AA23" s="1235"/>
      <c r="AB23" s="1235"/>
      <c r="AC23" s="1235"/>
      <c r="AD23" s="1235"/>
      <c r="AE23" s="1235"/>
      <c r="AF23" s="1235"/>
      <c r="AG23" s="1235"/>
      <c r="AH23" s="1235"/>
      <c r="AI23" s="1235"/>
      <c r="AJ23" s="1235"/>
      <c r="AK23" s="1235"/>
      <c r="AL23" s="1235"/>
      <c r="AM23" s="1235"/>
      <c r="AN23" s="1235"/>
      <c r="AO23" s="1235"/>
      <c r="AP23" s="1235"/>
      <c r="AQ23" s="1235"/>
      <c r="AR23" s="1235"/>
      <c r="AS23" s="1235"/>
      <c r="AT23" s="1235"/>
      <c r="AU23" s="1235"/>
      <c r="AV23" s="1235"/>
      <c r="AW23" s="1235"/>
      <c r="AX23" s="1235"/>
      <c r="AY23" s="1235"/>
      <c r="AZ23" s="1235"/>
      <c r="BA23" s="1235"/>
      <c r="BB23" s="1235"/>
      <c r="BC23" s="1235"/>
      <c r="BD23" s="1235"/>
      <c r="BE23" s="1235"/>
      <c r="BF23" s="1235"/>
      <c r="BG23" s="1235"/>
      <c r="BH23" s="1235"/>
      <c r="BI23" s="1235"/>
      <c r="BJ23" s="1235"/>
      <c r="BK23" s="1235"/>
      <c r="BL23" s="1235"/>
      <c r="BM23" s="1235"/>
      <c r="BN23" s="1235"/>
      <c r="BO23" s="1235"/>
      <c r="BP23" s="1235"/>
      <c r="BQ23" s="1235"/>
      <c r="BR23" s="1235"/>
      <c r="BS23" s="1235"/>
      <c r="BT23" s="1235"/>
      <c r="BU23" s="1235"/>
      <c r="BV23" s="1235"/>
      <c r="BW23" s="1235"/>
      <c r="BX23" s="1235"/>
      <c r="BY23" s="1235"/>
      <c r="BZ23" s="1235"/>
      <c r="CA23" s="1235"/>
      <c r="CB23" s="1235"/>
      <c r="CC23" s="1235"/>
      <c r="CD23" s="1235"/>
      <c r="CE23" s="1235"/>
      <c r="CF23" s="1235"/>
      <c r="CG23" s="1236"/>
      <c r="CH23" s="631" t="s">
        <v>637</v>
      </c>
      <c r="CJ23" s="505" t="e">
        <f ca="1">strCheckUnique(CK23:CK26)</f>
        <v>#NAME?</v>
      </c>
      <c r="CL23" s="505"/>
    </row>
    <row r="24" spans="1:97" ht="17.100000000000001" customHeight="1">
      <c r="A24" s="1231"/>
      <c r="B24" s="1231"/>
      <c r="C24" s="1231"/>
      <c r="D24" s="1231"/>
      <c r="E24" s="1231"/>
      <c r="F24" s="1231"/>
      <c r="G24" s="941">
        <v>1</v>
      </c>
      <c r="H24" s="941"/>
      <c r="I24" s="1231"/>
      <c r="J24" s="1231"/>
      <c r="K24" s="949">
        <v>1</v>
      </c>
      <c r="L24" s="594" t="e">
        <f ca="1">mergeValue(A24) &amp;"."&amp; mergeValue(B24)&amp;"."&amp; mergeValue(C24)&amp;"."&amp; mergeValue(D24)&amp;"."&amp; mergeValue(F24)&amp;"."&amp; mergeValue(G24)</f>
        <v>#NAME?</v>
      </c>
      <c r="M24" s="1070" t="s">
        <v>644</v>
      </c>
      <c r="N24" s="587"/>
      <c r="O24" s="684">
        <v>65.349999999999994</v>
      </c>
      <c r="P24" s="563"/>
      <c r="Q24" s="1095"/>
      <c r="R24" s="1241" t="s">
        <v>2672</v>
      </c>
      <c r="S24" s="1227" t="s">
        <v>84</v>
      </c>
      <c r="T24" s="1241" t="s">
        <v>3408</v>
      </c>
      <c r="U24" s="1227" t="s">
        <v>84</v>
      </c>
      <c r="V24" s="684">
        <v>66.75</v>
      </c>
      <c r="W24" s="764"/>
      <c r="X24" s="1095"/>
      <c r="Y24" s="1241" t="s">
        <v>3409</v>
      </c>
      <c r="Z24" s="1227" t="s">
        <v>84</v>
      </c>
      <c r="AA24" s="1241" t="s">
        <v>3410</v>
      </c>
      <c r="AB24" s="1227" t="s">
        <v>84</v>
      </c>
      <c r="AC24" s="684">
        <v>66.75</v>
      </c>
      <c r="AD24" s="764"/>
      <c r="AE24" s="1095"/>
      <c r="AF24" s="1241" t="s">
        <v>3411</v>
      </c>
      <c r="AG24" s="1227" t="s">
        <v>84</v>
      </c>
      <c r="AH24" s="1241" t="s">
        <v>3412</v>
      </c>
      <c r="AI24" s="1227" t="s">
        <v>84</v>
      </c>
      <c r="AJ24" s="684">
        <v>66.77</v>
      </c>
      <c r="AK24" s="764"/>
      <c r="AL24" s="1095"/>
      <c r="AM24" s="1241" t="s">
        <v>3413</v>
      </c>
      <c r="AN24" s="1227" t="s">
        <v>84</v>
      </c>
      <c r="AO24" s="1241" t="s">
        <v>3414</v>
      </c>
      <c r="AP24" s="1227" t="s">
        <v>84</v>
      </c>
      <c r="AQ24" s="684">
        <v>66.77</v>
      </c>
      <c r="AR24" s="764"/>
      <c r="AS24" s="1095"/>
      <c r="AT24" s="1241" t="s">
        <v>3415</v>
      </c>
      <c r="AU24" s="1227" t="s">
        <v>84</v>
      </c>
      <c r="AV24" s="1241" t="s">
        <v>3416</v>
      </c>
      <c r="AW24" s="1227" t="s">
        <v>84</v>
      </c>
      <c r="AX24" s="684">
        <v>68.56</v>
      </c>
      <c r="AY24" s="764"/>
      <c r="AZ24" s="1095"/>
      <c r="BA24" s="1241" t="s">
        <v>3417</v>
      </c>
      <c r="BB24" s="1227" t="s">
        <v>84</v>
      </c>
      <c r="BC24" s="1241" t="s">
        <v>3418</v>
      </c>
      <c r="BD24" s="1227" t="s">
        <v>84</v>
      </c>
      <c r="BE24" s="684">
        <v>68.56</v>
      </c>
      <c r="BF24" s="764"/>
      <c r="BG24" s="1095"/>
      <c r="BH24" s="1241" t="s">
        <v>2671</v>
      </c>
      <c r="BI24" s="1227" t="s">
        <v>84</v>
      </c>
      <c r="BJ24" s="1241" t="s">
        <v>3419</v>
      </c>
      <c r="BK24" s="1227" t="s">
        <v>84</v>
      </c>
      <c r="BL24" s="684">
        <v>72.69</v>
      </c>
      <c r="BM24" s="764"/>
      <c r="BN24" s="1095"/>
      <c r="BO24" s="1241" t="s">
        <v>3420</v>
      </c>
      <c r="BP24" s="1227" t="s">
        <v>84</v>
      </c>
      <c r="BQ24" s="1241" t="s">
        <v>3421</v>
      </c>
      <c r="BR24" s="1227" t="s">
        <v>84</v>
      </c>
      <c r="BS24" s="684">
        <v>71.239999999999995</v>
      </c>
      <c r="BT24" s="764"/>
      <c r="BU24" s="1095"/>
      <c r="BV24" s="1241" t="s">
        <v>3422</v>
      </c>
      <c r="BW24" s="1227" t="s">
        <v>84</v>
      </c>
      <c r="BX24" s="1241" t="s">
        <v>3423</v>
      </c>
      <c r="BY24" s="1227" t="s">
        <v>84</v>
      </c>
      <c r="BZ24" s="684">
        <v>71.89</v>
      </c>
      <c r="CA24" s="764"/>
      <c r="CB24" s="1095"/>
      <c r="CC24" s="1241" t="s">
        <v>3424</v>
      </c>
      <c r="CD24" s="1227" t="s">
        <v>84</v>
      </c>
      <c r="CE24" s="1241" t="s">
        <v>2673</v>
      </c>
      <c r="CF24" s="1227" t="s">
        <v>85</v>
      </c>
      <c r="CG24" s="579"/>
      <c r="CH24" s="1202" t="s">
        <v>661</v>
      </c>
      <c r="CI24" s="501" t="e">
        <f ca="1">strCheckDate(O25:CG25)</f>
        <v>#NAME?</v>
      </c>
      <c r="CJ24" s="505"/>
      <c r="CK24" s="505" t="str">
        <f>IF(M24="","",M24 )</f>
        <v>вода</v>
      </c>
      <c r="CL24" s="505"/>
      <c r="CM24" s="505"/>
      <c r="CN24" s="505"/>
    </row>
    <row r="25" spans="1:97" ht="11.25" hidden="1" customHeight="1">
      <c r="A25" s="1231"/>
      <c r="B25" s="1231"/>
      <c r="C25" s="1231"/>
      <c r="D25" s="1231"/>
      <c r="E25" s="1231"/>
      <c r="F25" s="1231"/>
      <c r="G25" s="941"/>
      <c r="H25" s="941"/>
      <c r="I25" s="1231"/>
      <c r="J25" s="1231"/>
      <c r="K25" s="949"/>
      <c r="L25" s="601"/>
      <c r="M25" s="647"/>
      <c r="N25" s="587"/>
      <c r="O25" s="563"/>
      <c r="P25" s="563"/>
      <c r="Q25" s="585" t="str">
        <f>R24 &amp; "-" &amp; T24</f>
        <v>01.01.2019-30.06.2019</v>
      </c>
      <c r="R25" s="1226"/>
      <c r="S25" s="1227"/>
      <c r="T25" s="1226"/>
      <c r="U25" s="1227"/>
      <c r="V25" s="764"/>
      <c r="W25" s="764"/>
      <c r="X25" s="770" t="str">
        <f>Y24 &amp; "-" &amp; AA24</f>
        <v>01.07.2019-31.12.2019</v>
      </c>
      <c r="Y25" s="1226"/>
      <c r="Z25" s="1227"/>
      <c r="AA25" s="1226"/>
      <c r="AB25" s="1227"/>
      <c r="AC25" s="764"/>
      <c r="AD25" s="764"/>
      <c r="AE25" s="770" t="str">
        <f>AF24 &amp; "-" &amp; AH24</f>
        <v>01.01.2020-30.06.2020</v>
      </c>
      <c r="AF25" s="1226"/>
      <c r="AG25" s="1227"/>
      <c r="AH25" s="1226"/>
      <c r="AI25" s="1227"/>
      <c r="AJ25" s="764"/>
      <c r="AK25" s="764"/>
      <c r="AL25" s="770" t="str">
        <f>AM24 &amp; "-" &amp; AO24</f>
        <v>01.07.2020-31.12.2020</v>
      </c>
      <c r="AM25" s="1226"/>
      <c r="AN25" s="1227"/>
      <c r="AO25" s="1226"/>
      <c r="AP25" s="1227"/>
      <c r="AQ25" s="764"/>
      <c r="AR25" s="764"/>
      <c r="AS25" s="770" t="str">
        <f>AT24 &amp; "-" &amp; AV24</f>
        <v>01.01.2021-30.06.2021</v>
      </c>
      <c r="AT25" s="1226"/>
      <c r="AU25" s="1227"/>
      <c r="AV25" s="1226"/>
      <c r="AW25" s="1227"/>
      <c r="AX25" s="764"/>
      <c r="AY25" s="764"/>
      <c r="AZ25" s="770" t="str">
        <f>BA24 &amp; "-" &amp; BC24</f>
        <v>01.07.2021-31.12.2021</v>
      </c>
      <c r="BA25" s="1226"/>
      <c r="BB25" s="1227"/>
      <c r="BC25" s="1226"/>
      <c r="BD25" s="1227"/>
      <c r="BE25" s="764"/>
      <c r="BF25" s="764"/>
      <c r="BG25" s="770" t="str">
        <f>BH24 &amp; "-" &amp; BJ24</f>
        <v>01.01.2022-30.06.2022</v>
      </c>
      <c r="BH25" s="1226"/>
      <c r="BI25" s="1227"/>
      <c r="BJ25" s="1226"/>
      <c r="BK25" s="1227"/>
      <c r="BL25" s="764"/>
      <c r="BM25" s="764"/>
      <c r="BN25" s="770" t="str">
        <f>BO24 &amp; "-" &amp; BQ24</f>
        <v>01.07.2022-31.12.2022</v>
      </c>
      <c r="BO25" s="1226"/>
      <c r="BP25" s="1227"/>
      <c r="BQ25" s="1226"/>
      <c r="BR25" s="1227"/>
      <c r="BS25" s="764"/>
      <c r="BT25" s="764"/>
      <c r="BU25" s="770" t="str">
        <f>BV24 &amp; "-" &amp; BX24</f>
        <v>01.01.2023-30.06.2023</v>
      </c>
      <c r="BV25" s="1226"/>
      <c r="BW25" s="1227"/>
      <c r="BX25" s="1226"/>
      <c r="BY25" s="1227"/>
      <c r="BZ25" s="764"/>
      <c r="CA25" s="764"/>
      <c r="CB25" s="770" t="str">
        <f>CC24 &amp; "-" &amp; CE24</f>
        <v>01.07.2023-31.12.2023</v>
      </c>
      <c r="CC25" s="1226"/>
      <c r="CD25" s="1227"/>
      <c r="CE25" s="1226"/>
      <c r="CF25" s="1227"/>
      <c r="CG25" s="579"/>
      <c r="CH25" s="1203"/>
    </row>
    <row r="26" spans="1:97" s="476" customFormat="1" ht="15" customHeight="1">
      <c r="A26" s="1231"/>
      <c r="B26" s="1231"/>
      <c r="C26" s="1231"/>
      <c r="D26" s="1231"/>
      <c r="E26" s="1231"/>
      <c r="F26" s="1231"/>
      <c r="G26" s="943"/>
      <c r="H26" s="941"/>
      <c r="I26" s="1231"/>
      <c r="J26" s="1231"/>
      <c r="K26" s="948"/>
      <c r="L26" s="539"/>
      <c r="M26" s="557" t="s">
        <v>25</v>
      </c>
      <c r="N26" s="552"/>
      <c r="O26" s="546"/>
      <c r="P26" s="546"/>
      <c r="Q26" s="546"/>
      <c r="R26" s="574"/>
      <c r="S26" s="565"/>
      <c r="T26" s="564"/>
      <c r="U26" s="552"/>
      <c r="V26" s="758"/>
      <c r="W26" s="758"/>
      <c r="X26" s="758"/>
      <c r="Y26" s="767"/>
      <c r="Z26" s="1007"/>
      <c r="AA26" s="1006"/>
      <c r="AB26" s="1002"/>
      <c r="AC26" s="758"/>
      <c r="AD26" s="758"/>
      <c r="AE26" s="758"/>
      <c r="AF26" s="767"/>
      <c r="AG26" s="1007"/>
      <c r="AH26" s="1006"/>
      <c r="AI26" s="1002"/>
      <c r="AJ26" s="758"/>
      <c r="AK26" s="758"/>
      <c r="AL26" s="758"/>
      <c r="AM26" s="767"/>
      <c r="AN26" s="1007"/>
      <c r="AO26" s="1006"/>
      <c r="AP26" s="1002"/>
      <c r="AQ26" s="758"/>
      <c r="AR26" s="758"/>
      <c r="AS26" s="758"/>
      <c r="AT26" s="767"/>
      <c r="AU26" s="1007"/>
      <c r="AV26" s="1006"/>
      <c r="AW26" s="1002"/>
      <c r="AX26" s="758"/>
      <c r="AY26" s="758"/>
      <c r="AZ26" s="758"/>
      <c r="BA26" s="767"/>
      <c r="BB26" s="1007"/>
      <c r="BC26" s="1006"/>
      <c r="BD26" s="1002"/>
      <c r="BE26" s="758"/>
      <c r="BF26" s="758"/>
      <c r="BG26" s="758"/>
      <c r="BH26" s="767"/>
      <c r="BI26" s="1007"/>
      <c r="BJ26" s="1006"/>
      <c r="BK26" s="1002"/>
      <c r="BL26" s="758"/>
      <c r="BM26" s="758"/>
      <c r="BN26" s="758"/>
      <c r="BO26" s="767"/>
      <c r="BP26" s="1007"/>
      <c r="BQ26" s="1006"/>
      <c r="BR26" s="1002"/>
      <c r="BS26" s="758"/>
      <c r="BT26" s="758"/>
      <c r="BU26" s="758"/>
      <c r="BV26" s="767"/>
      <c r="BW26" s="1007"/>
      <c r="BX26" s="1006"/>
      <c r="BY26" s="1002"/>
      <c r="BZ26" s="758"/>
      <c r="CA26" s="758"/>
      <c r="CB26" s="758"/>
      <c r="CC26" s="767"/>
      <c r="CD26" s="1007"/>
      <c r="CE26" s="1006"/>
      <c r="CF26" s="1002"/>
      <c r="CG26" s="561"/>
      <c r="CH26" s="1204"/>
      <c r="CI26" s="502"/>
      <c r="CJ26" s="502"/>
      <c r="CK26" s="502"/>
      <c r="CL26" s="502"/>
      <c r="CM26" s="502"/>
      <c r="CN26" s="502"/>
      <c r="CO26" s="502"/>
      <c r="CP26" s="502"/>
      <c r="CQ26" s="502"/>
      <c r="CR26" s="502"/>
      <c r="CS26" s="502"/>
    </row>
    <row r="27" spans="1:97" s="476" customFormat="1" ht="15" customHeight="1">
      <c r="A27" s="1231"/>
      <c r="B27" s="1231"/>
      <c r="C27" s="1231"/>
      <c r="D27" s="1231"/>
      <c r="E27" s="1231"/>
      <c r="F27" s="943"/>
      <c r="G27" s="943"/>
      <c r="H27" s="941"/>
      <c r="I27" s="1231"/>
      <c r="J27" s="943"/>
      <c r="K27" s="948"/>
      <c r="L27" s="539"/>
      <c r="M27" s="552" t="s">
        <v>11</v>
      </c>
      <c r="N27" s="551"/>
      <c r="O27" s="546"/>
      <c r="P27" s="546"/>
      <c r="Q27" s="546"/>
      <c r="R27" s="574"/>
      <c r="S27" s="565"/>
      <c r="T27" s="564"/>
      <c r="U27" s="551"/>
      <c r="V27" s="758"/>
      <c r="W27" s="758"/>
      <c r="X27" s="758"/>
      <c r="Y27" s="767"/>
      <c r="Z27" s="1007"/>
      <c r="AA27" s="1006"/>
      <c r="AB27" s="1041"/>
      <c r="AC27" s="758"/>
      <c r="AD27" s="758"/>
      <c r="AE27" s="758"/>
      <c r="AF27" s="767"/>
      <c r="AG27" s="1007"/>
      <c r="AH27" s="1006"/>
      <c r="AI27" s="1041"/>
      <c r="AJ27" s="758"/>
      <c r="AK27" s="758"/>
      <c r="AL27" s="758"/>
      <c r="AM27" s="767"/>
      <c r="AN27" s="1007"/>
      <c r="AO27" s="1006"/>
      <c r="AP27" s="1041"/>
      <c r="AQ27" s="758"/>
      <c r="AR27" s="758"/>
      <c r="AS27" s="758"/>
      <c r="AT27" s="767"/>
      <c r="AU27" s="1007"/>
      <c r="AV27" s="1006"/>
      <c r="AW27" s="1041"/>
      <c r="AX27" s="758"/>
      <c r="AY27" s="758"/>
      <c r="AZ27" s="758"/>
      <c r="BA27" s="767"/>
      <c r="BB27" s="1007"/>
      <c r="BC27" s="1006"/>
      <c r="BD27" s="1041"/>
      <c r="BE27" s="758"/>
      <c r="BF27" s="758"/>
      <c r="BG27" s="758"/>
      <c r="BH27" s="767"/>
      <c r="BI27" s="1007"/>
      <c r="BJ27" s="1006"/>
      <c r="BK27" s="1041"/>
      <c r="BL27" s="758"/>
      <c r="BM27" s="758"/>
      <c r="BN27" s="758"/>
      <c r="BO27" s="767"/>
      <c r="BP27" s="1007"/>
      <c r="BQ27" s="1006"/>
      <c r="BR27" s="1041"/>
      <c r="BS27" s="758"/>
      <c r="BT27" s="758"/>
      <c r="BU27" s="758"/>
      <c r="BV27" s="767"/>
      <c r="BW27" s="1007"/>
      <c r="BX27" s="1006"/>
      <c r="BY27" s="1041"/>
      <c r="BZ27" s="758"/>
      <c r="CA27" s="758"/>
      <c r="CB27" s="758"/>
      <c r="CC27" s="767"/>
      <c r="CD27" s="1007"/>
      <c r="CE27" s="1006"/>
      <c r="CF27" s="1041"/>
      <c r="CG27" s="565"/>
      <c r="CH27" s="561"/>
      <c r="CI27" s="502"/>
      <c r="CJ27" s="502"/>
      <c r="CK27" s="502"/>
      <c r="CL27" s="502"/>
      <c r="CM27" s="502"/>
      <c r="CN27" s="502"/>
      <c r="CO27" s="502"/>
      <c r="CP27" s="502"/>
      <c r="CQ27" s="502"/>
      <c r="CR27" s="502"/>
      <c r="CS27" s="502"/>
    </row>
    <row r="28" spans="1:97" s="476" customFormat="1" ht="0.2" customHeight="1">
      <c r="A28" s="1231"/>
      <c r="B28" s="1231"/>
      <c r="C28" s="1231"/>
      <c r="D28" s="1231"/>
      <c r="E28" s="947"/>
      <c r="F28" s="943"/>
      <c r="G28" s="943"/>
      <c r="H28" s="943"/>
      <c r="I28" s="939"/>
      <c r="J28" s="936"/>
      <c r="K28" s="946"/>
      <c r="L28" s="539"/>
      <c r="M28" s="552"/>
      <c r="N28" s="550"/>
      <c r="O28" s="546"/>
      <c r="P28" s="546"/>
      <c r="Q28" s="546"/>
      <c r="R28" s="574"/>
      <c r="S28" s="565"/>
      <c r="T28" s="564"/>
      <c r="U28" s="550"/>
      <c r="V28" s="758"/>
      <c r="W28" s="758"/>
      <c r="X28" s="758"/>
      <c r="Y28" s="767"/>
      <c r="Z28" s="1007"/>
      <c r="AA28" s="1006"/>
      <c r="AB28" s="1000"/>
      <c r="AC28" s="758"/>
      <c r="AD28" s="758"/>
      <c r="AE28" s="758"/>
      <c r="AF28" s="767"/>
      <c r="AG28" s="1007"/>
      <c r="AH28" s="1006"/>
      <c r="AI28" s="1000"/>
      <c r="AJ28" s="758"/>
      <c r="AK28" s="758"/>
      <c r="AL28" s="758"/>
      <c r="AM28" s="767"/>
      <c r="AN28" s="1007"/>
      <c r="AO28" s="1006"/>
      <c r="AP28" s="1000"/>
      <c r="AQ28" s="758"/>
      <c r="AR28" s="758"/>
      <c r="AS28" s="758"/>
      <c r="AT28" s="767"/>
      <c r="AU28" s="1007"/>
      <c r="AV28" s="1006"/>
      <c r="AW28" s="1000"/>
      <c r="AX28" s="758"/>
      <c r="AY28" s="758"/>
      <c r="AZ28" s="758"/>
      <c r="BA28" s="767"/>
      <c r="BB28" s="1007"/>
      <c r="BC28" s="1006"/>
      <c r="BD28" s="1000"/>
      <c r="BE28" s="758"/>
      <c r="BF28" s="758"/>
      <c r="BG28" s="758"/>
      <c r="BH28" s="767"/>
      <c r="BI28" s="1007"/>
      <c r="BJ28" s="1006"/>
      <c r="BK28" s="1000"/>
      <c r="BL28" s="758"/>
      <c r="BM28" s="758"/>
      <c r="BN28" s="758"/>
      <c r="BO28" s="767"/>
      <c r="BP28" s="1007"/>
      <c r="BQ28" s="1006"/>
      <c r="BR28" s="1000"/>
      <c r="BS28" s="758"/>
      <c r="BT28" s="758"/>
      <c r="BU28" s="758"/>
      <c r="BV28" s="767"/>
      <c r="BW28" s="1007"/>
      <c r="BX28" s="1006"/>
      <c r="BY28" s="1000"/>
      <c r="BZ28" s="758"/>
      <c r="CA28" s="758"/>
      <c r="CB28" s="758"/>
      <c r="CC28" s="767"/>
      <c r="CD28" s="1007"/>
      <c r="CE28" s="1006"/>
      <c r="CF28" s="1000"/>
      <c r="CG28" s="565"/>
      <c r="CH28" s="561"/>
      <c r="CI28" s="502"/>
      <c r="CJ28" s="502"/>
      <c r="CK28" s="502"/>
      <c r="CL28" s="502"/>
      <c r="CM28" s="502"/>
      <c r="CN28" s="502"/>
      <c r="CO28" s="502"/>
      <c r="CP28" s="502"/>
      <c r="CQ28" s="502"/>
      <c r="CR28" s="502"/>
      <c r="CS28" s="502"/>
    </row>
    <row r="29" spans="1:97" ht="3" customHeight="1">
      <c r="L29" s="486"/>
      <c r="M29" s="486"/>
      <c r="N29" s="486"/>
      <c r="O29" s="486"/>
      <c r="P29" s="486"/>
      <c r="Q29" s="486"/>
      <c r="R29" s="486"/>
      <c r="S29" s="486"/>
      <c r="T29" s="486"/>
      <c r="U29" s="486"/>
      <c r="V29" s="486"/>
      <c r="W29" s="486"/>
      <c r="X29" s="486"/>
      <c r="Y29" s="486"/>
      <c r="Z29" s="486"/>
      <c r="AA29" s="486"/>
      <c r="AB29" s="486"/>
      <c r="AC29" s="486"/>
      <c r="AD29" s="486"/>
      <c r="AE29" s="486"/>
      <c r="AF29" s="486"/>
      <c r="AG29" s="486"/>
      <c r="AH29" s="486"/>
      <c r="AI29" s="486"/>
      <c r="AJ29" s="486"/>
      <c r="AK29" s="486"/>
      <c r="AL29" s="486"/>
      <c r="AM29" s="486"/>
      <c r="AN29" s="486"/>
      <c r="AO29" s="486"/>
      <c r="AP29" s="486"/>
      <c r="AQ29" s="486"/>
      <c r="AR29" s="486"/>
      <c r="AS29" s="486"/>
      <c r="AT29" s="486"/>
      <c r="AU29" s="486"/>
      <c r="AV29" s="486"/>
      <c r="AW29" s="486"/>
      <c r="AX29" s="486"/>
      <c r="AY29" s="486"/>
      <c r="AZ29" s="486"/>
      <c r="BA29" s="486"/>
      <c r="BB29" s="486"/>
      <c r="BC29" s="486"/>
      <c r="BD29" s="486"/>
      <c r="BE29" s="486"/>
      <c r="BF29" s="486"/>
      <c r="BG29" s="486"/>
      <c r="BH29" s="486"/>
      <c r="BI29" s="486"/>
      <c r="BJ29" s="486"/>
      <c r="BK29" s="486"/>
      <c r="BL29" s="486"/>
      <c r="BM29" s="486"/>
      <c r="BN29" s="486"/>
      <c r="BO29" s="486"/>
      <c r="BP29" s="486"/>
      <c r="BQ29" s="486"/>
      <c r="BR29" s="486"/>
      <c r="BS29" s="486"/>
      <c r="BT29" s="486"/>
      <c r="BU29" s="486"/>
      <c r="BV29" s="486"/>
      <c r="BW29" s="486"/>
      <c r="BX29" s="486"/>
      <c r="BY29" s="486"/>
      <c r="BZ29" s="486"/>
      <c r="CA29" s="486"/>
      <c r="CB29" s="486"/>
      <c r="CC29" s="486"/>
      <c r="CD29" s="486"/>
      <c r="CE29" s="486"/>
      <c r="CF29" s="486"/>
    </row>
    <row r="30" spans="1:97" ht="123.75" customHeight="1">
      <c r="L30" s="1">
        <v>1</v>
      </c>
      <c r="M30" s="1195" t="s">
        <v>662</v>
      </c>
      <c r="N30" s="1195"/>
      <c r="O30" s="1195"/>
      <c r="P30" s="1195"/>
      <c r="Q30" s="1195"/>
      <c r="R30" s="1195"/>
      <c r="S30" s="1195"/>
      <c r="T30" s="1195"/>
      <c r="U30" s="1195"/>
      <c r="V30" s="1195"/>
      <c r="W30" s="1195"/>
      <c r="X30" s="1195"/>
      <c r="Y30" s="1195"/>
      <c r="Z30" s="1195"/>
      <c r="AA30" s="1195"/>
      <c r="AB30" s="1195"/>
      <c r="AC30" s="1195"/>
      <c r="AD30" s="1195"/>
      <c r="AE30" s="1195"/>
      <c r="AF30" s="1195"/>
      <c r="AG30" s="1195"/>
      <c r="AH30" s="1195"/>
      <c r="AI30" s="1195"/>
      <c r="AJ30" s="1195"/>
      <c r="AK30" s="1195"/>
      <c r="AL30" s="1195"/>
      <c r="AM30" s="1195"/>
      <c r="AN30" s="1195"/>
      <c r="AO30" s="1195"/>
      <c r="AP30" s="1195"/>
      <c r="AQ30" s="1195"/>
      <c r="AR30" s="1195"/>
      <c r="AS30" s="1195"/>
      <c r="AT30" s="1195"/>
      <c r="AU30" s="1195"/>
      <c r="AV30" s="1195"/>
      <c r="AW30" s="1195"/>
      <c r="AX30" s="1195"/>
      <c r="AY30" s="1195"/>
      <c r="AZ30" s="1195"/>
      <c r="BA30" s="1195"/>
      <c r="BB30" s="1195"/>
      <c r="BC30" s="1195"/>
      <c r="BD30" s="1195"/>
      <c r="BE30" s="1195"/>
      <c r="BF30" s="1195"/>
      <c r="BG30" s="1195"/>
      <c r="BH30" s="1195"/>
      <c r="BI30" s="1195"/>
      <c r="BJ30" s="1195"/>
      <c r="BK30" s="1195"/>
      <c r="BL30" s="1195"/>
      <c r="BM30" s="1195"/>
      <c r="BN30" s="1195"/>
      <c r="BO30" s="1195"/>
      <c r="BP30" s="1195"/>
      <c r="BQ30" s="1195"/>
      <c r="BR30" s="1195"/>
      <c r="BS30" s="1195"/>
      <c r="BT30" s="1195"/>
      <c r="BU30" s="1195"/>
      <c r="BV30" s="1195"/>
      <c r="BW30" s="1195"/>
      <c r="BX30" s="1195"/>
      <c r="BY30" s="1195"/>
      <c r="BZ30" s="1195"/>
      <c r="CA30" s="1195"/>
      <c r="CB30" s="1195"/>
      <c r="CC30" s="1195"/>
      <c r="CD30" s="1195"/>
      <c r="CE30" s="1195"/>
      <c r="CF30" s="1195"/>
      <c r="CG30" s="1195"/>
      <c r="CH30" s="1195"/>
    </row>
  </sheetData>
  <sheetProtection algorithmName="SHA-512" hashValue="OT6JA3X1Ol+x7ITaYh68+WWTJ6m+qs0+IOtAdnIEvqG8270o9sTQFgU7Cv54L7CHm4FReBARO829+iv1X8dKzA==" saltValue="m44uDKH5AI2UhVNw3KnVzA==" spinCount="100000" sheet="1" objects="1" scenarios="1" formatColumns="0" formatRows="0"/>
  <dataConsolidate leftLabels="1" link="1"/>
  <mergeCells count="156">
    <mergeCell ref="R24:R25"/>
    <mergeCell ref="S24:S25"/>
    <mergeCell ref="AA24:AA25"/>
    <mergeCell ref="AB24:AB25"/>
    <mergeCell ref="L5:T5"/>
    <mergeCell ref="O9:T9"/>
    <mergeCell ref="O10:T10"/>
    <mergeCell ref="O7:T7"/>
    <mergeCell ref="O8:T8"/>
    <mergeCell ref="L11:M11"/>
    <mergeCell ref="O11:T11"/>
    <mergeCell ref="O12:U12"/>
    <mergeCell ref="A18:A28"/>
    <mergeCell ref="O18:CG18"/>
    <mergeCell ref="B19:B28"/>
    <mergeCell ref="O19:CG19"/>
    <mergeCell ref="C20:C28"/>
    <mergeCell ref="S16:T16"/>
    <mergeCell ref="T24:T25"/>
    <mergeCell ref="U24:U25"/>
    <mergeCell ref="O20:CG20"/>
    <mergeCell ref="D21:D28"/>
    <mergeCell ref="O21:CG21"/>
    <mergeCell ref="E22:E27"/>
    <mergeCell ref="I22:I27"/>
    <mergeCell ref="F23:F26"/>
    <mergeCell ref="J23:J26"/>
    <mergeCell ref="O23:CG23"/>
    <mergeCell ref="V12:AB12"/>
    <mergeCell ref="V14:AA14"/>
    <mergeCell ref="AB14:AB16"/>
    <mergeCell ref="V15:V16"/>
    <mergeCell ref="W15:X15"/>
    <mergeCell ref="Y15:AA15"/>
    <mergeCell ref="Z16:AA16"/>
    <mergeCell ref="V11:AA11"/>
    <mergeCell ref="M30:CH30"/>
    <mergeCell ref="CH24:CH26"/>
    <mergeCell ref="L13:CG13"/>
    <mergeCell ref="L14:L16"/>
    <mergeCell ref="M14:M16"/>
    <mergeCell ref="O14:T14"/>
    <mergeCell ref="U14:U16"/>
    <mergeCell ref="CG14:CG16"/>
    <mergeCell ref="O15:O16"/>
    <mergeCell ref="P15:Q15"/>
    <mergeCell ref="R15:T15"/>
    <mergeCell ref="S17:T17"/>
    <mergeCell ref="CH13:CH16"/>
    <mergeCell ref="Z17:AA17"/>
    <mergeCell ref="Y24:Y25"/>
    <mergeCell ref="Z24:Z25"/>
    <mergeCell ref="AJ11:AO11"/>
    <mergeCell ref="AG17:AH17"/>
    <mergeCell ref="AF24:AF25"/>
    <mergeCell ref="AG24:AG25"/>
    <mergeCell ref="AH24:AH25"/>
    <mergeCell ref="AI24:AI25"/>
    <mergeCell ref="AC12:AI12"/>
    <mergeCell ref="AC14:AH14"/>
    <mergeCell ref="AI14:AI16"/>
    <mergeCell ref="AC15:AC16"/>
    <mergeCell ref="AD15:AE15"/>
    <mergeCell ref="AF15:AH15"/>
    <mergeCell ref="AG16:AH16"/>
    <mergeCell ref="AC11:AH11"/>
    <mergeCell ref="AN17:AO17"/>
    <mergeCell ref="AM24:AM25"/>
    <mergeCell ref="AN24:AN25"/>
    <mergeCell ref="AO24:AO25"/>
    <mergeCell ref="AP24:AP25"/>
    <mergeCell ref="AJ12:AP12"/>
    <mergeCell ref="AJ14:AO14"/>
    <mergeCell ref="AP14:AP16"/>
    <mergeCell ref="AJ15:AJ16"/>
    <mergeCell ref="AK15:AL15"/>
    <mergeCell ref="AM15:AO15"/>
    <mergeCell ref="AN16:AO16"/>
    <mergeCell ref="AX11:BC11"/>
    <mergeCell ref="AU17:AV17"/>
    <mergeCell ref="AT24:AT25"/>
    <mergeCell ref="AU24:AU25"/>
    <mergeCell ref="AV24:AV25"/>
    <mergeCell ref="AW24:AW25"/>
    <mergeCell ref="AQ12:AW12"/>
    <mergeCell ref="AQ14:AV14"/>
    <mergeCell ref="AW14:AW16"/>
    <mergeCell ref="AQ15:AQ16"/>
    <mergeCell ref="AR15:AS15"/>
    <mergeCell ref="AT15:AV15"/>
    <mergeCell ref="AU16:AV16"/>
    <mergeCell ref="AQ11:AV11"/>
    <mergeCell ref="BB17:BC17"/>
    <mergeCell ref="BA24:BA25"/>
    <mergeCell ref="BB24:BB25"/>
    <mergeCell ref="BC24:BC25"/>
    <mergeCell ref="BD24:BD25"/>
    <mergeCell ref="AX12:BD12"/>
    <mergeCell ref="AX14:BC14"/>
    <mergeCell ref="BD14:BD16"/>
    <mergeCell ref="AX15:AX16"/>
    <mergeCell ref="AY15:AZ15"/>
    <mergeCell ref="BA15:BC15"/>
    <mergeCell ref="BB16:BC16"/>
    <mergeCell ref="BL11:BQ11"/>
    <mergeCell ref="BI17:BJ17"/>
    <mergeCell ref="BH24:BH25"/>
    <mergeCell ref="BI24:BI25"/>
    <mergeCell ref="BJ24:BJ25"/>
    <mergeCell ref="BK24:BK25"/>
    <mergeCell ref="BE12:BK12"/>
    <mergeCell ref="BE14:BJ14"/>
    <mergeCell ref="BK14:BK16"/>
    <mergeCell ref="BE15:BE16"/>
    <mergeCell ref="BF15:BG15"/>
    <mergeCell ref="BH15:BJ15"/>
    <mergeCell ref="BI16:BJ16"/>
    <mergeCell ref="BE11:BJ11"/>
    <mergeCell ref="BP17:BQ17"/>
    <mergeCell ref="BO24:BO25"/>
    <mergeCell ref="BP24:BP25"/>
    <mergeCell ref="BQ24:BQ25"/>
    <mergeCell ref="BR24:BR25"/>
    <mergeCell ref="BL12:BR12"/>
    <mergeCell ref="BL14:BQ14"/>
    <mergeCell ref="BR14:BR16"/>
    <mergeCell ref="BL15:BL16"/>
    <mergeCell ref="BM15:BN15"/>
    <mergeCell ref="BO15:BQ15"/>
    <mergeCell ref="BP16:BQ16"/>
    <mergeCell ref="BZ11:CE11"/>
    <mergeCell ref="BW17:BX17"/>
    <mergeCell ref="BV24:BV25"/>
    <mergeCell ref="BW24:BW25"/>
    <mergeCell ref="BX24:BX25"/>
    <mergeCell ref="BY24:BY25"/>
    <mergeCell ref="BS12:BY12"/>
    <mergeCell ref="BS14:BX14"/>
    <mergeCell ref="BY14:BY16"/>
    <mergeCell ref="BS15:BS16"/>
    <mergeCell ref="BT15:BU15"/>
    <mergeCell ref="BV15:BX15"/>
    <mergeCell ref="BW16:BX16"/>
    <mergeCell ref="BS11:BX11"/>
    <mergeCell ref="CD17:CE17"/>
    <mergeCell ref="CC24:CC25"/>
    <mergeCell ref="CD24:CD25"/>
    <mergeCell ref="CE24:CE25"/>
    <mergeCell ref="CF24:CF25"/>
    <mergeCell ref="BZ12:CF12"/>
    <mergeCell ref="BZ14:CE14"/>
    <mergeCell ref="CF14:CF16"/>
    <mergeCell ref="BZ15:BZ16"/>
    <mergeCell ref="CA15:CB15"/>
    <mergeCell ref="CC15:CE15"/>
    <mergeCell ref="CD16:CE16"/>
  </mergeCells>
  <dataValidations count="9">
    <dataValidation allowBlank="1" prompt="Для выбора выполните двойной щелчок левой клавиши мыши по соответствующей ячейке." sqref="WYE983062:WYP983068 LS26:MD28 VO26:VZ28 AFK26:AFV28 APG26:APR28 AZC26:AZN28 BIY26:BJJ28 BSU26:BTF28 CCQ26:CDB28 CMM26:CMX28 CWI26:CWT28 DGE26:DGP28 DQA26:DQL28 DZW26:EAH28 EJS26:EKD28 ETO26:ETZ28 FDK26:FDV28 FNG26:FNR28 FXC26:FXN28 GGY26:GHJ28 GQU26:GRF28 HAQ26:HBB28 HKM26:HKX28 HUI26:HUT28 IEE26:IEP28 IOA26:IOL28 IXW26:IYH28 JHS26:JID28 JRO26:JRZ28 KBK26:KBV28 KLG26:KLR28 KVC26:KVN28 LEY26:LFJ28 LOU26:LPF28 LYQ26:LZB28 MIM26:MIX28 MSI26:MST28 NCE26:NCP28 NMA26:NML28 NVW26:NWH28 OFS26:OGD28 OPO26:OPZ28 OZK26:OZV28 PJG26:PJR28 PTC26:PTN28 QCY26:QDJ28 QMU26:QNF28 QWQ26:QXB28 RGM26:RGX28 RQI26:RQT28 SAE26:SAP28 SKA26:SKL28 STW26:SUH28 TDS26:TED28 TNO26:TNZ28 TXK26:TXV28 UHG26:UHR28 URC26:URN28 VAY26:VBJ28 VKU26:VLF28 VUQ26:VVB28 WEM26:WEX28 WOI26:WOT28 WYE26:WYP28 LS65558:MD65564 VO65558:VZ65564 AFK65558:AFV65564 APG65558:APR65564 AZC65558:AZN65564 BIY65558:BJJ65564 BSU65558:BTF65564 CCQ65558:CDB65564 CMM65558:CMX65564 CWI65558:CWT65564 DGE65558:DGP65564 DQA65558:DQL65564 DZW65558:EAH65564 EJS65558:EKD65564 ETO65558:ETZ65564 FDK65558:FDV65564 FNG65558:FNR65564 FXC65558:FXN65564 GGY65558:GHJ65564 GQU65558:GRF65564 HAQ65558:HBB65564 HKM65558:HKX65564 HUI65558:HUT65564 IEE65558:IEP65564 IOA65558:IOL65564 IXW65558:IYH65564 JHS65558:JID65564 JRO65558:JRZ65564 KBK65558:KBV65564 KLG65558:KLR65564 KVC65558:KVN65564 LEY65558:LFJ65564 LOU65558:LPF65564 LYQ65558:LZB65564 MIM65558:MIX65564 MSI65558:MST65564 NCE65558:NCP65564 NMA65558:NML65564 NVW65558:NWH65564 OFS65558:OGD65564 OPO65558:OPZ65564 OZK65558:OZV65564 PJG65558:PJR65564 PTC65558:PTN65564 QCY65558:QDJ65564 QMU65558:QNF65564 QWQ65558:QXB65564 RGM65558:RGX65564 RQI65558:RQT65564 SAE65558:SAP65564 SKA65558:SKL65564 STW65558:SUH65564 TDS65558:TED65564 TNO65558:TNZ65564 TXK65558:TXV65564 UHG65558:UHR65564 URC65558:URN65564 VAY65558:VBJ65564 VKU65558:VLF65564 VUQ65558:VVB65564 WEM65558:WEX65564 WOI65558:WOT65564 WYE65558:WYP65564 LS131094:MD131100 VO131094:VZ131100 AFK131094:AFV131100 APG131094:APR131100 AZC131094:AZN131100 BIY131094:BJJ131100 BSU131094:BTF131100 CCQ131094:CDB131100 CMM131094:CMX131100 CWI131094:CWT131100 DGE131094:DGP131100 DQA131094:DQL131100 DZW131094:EAH131100 EJS131094:EKD131100 ETO131094:ETZ131100 FDK131094:FDV131100 FNG131094:FNR131100 FXC131094:FXN131100 GGY131094:GHJ131100 GQU131094:GRF131100 HAQ131094:HBB131100 HKM131094:HKX131100 HUI131094:HUT131100 IEE131094:IEP131100 IOA131094:IOL131100 IXW131094:IYH131100 JHS131094:JID131100 JRO131094:JRZ131100 KBK131094:KBV131100 KLG131094:KLR131100 KVC131094:KVN131100 LEY131094:LFJ131100 LOU131094:LPF131100 LYQ131094:LZB131100 MIM131094:MIX131100 MSI131094:MST131100 NCE131094:NCP131100 NMA131094:NML131100 NVW131094:NWH131100 OFS131094:OGD131100 OPO131094:OPZ131100 OZK131094:OZV131100 PJG131094:PJR131100 PTC131094:PTN131100 QCY131094:QDJ131100 QMU131094:QNF131100 QWQ131094:QXB131100 RGM131094:RGX131100 RQI131094:RQT131100 SAE131094:SAP131100 SKA131094:SKL131100 STW131094:SUH131100 TDS131094:TED131100 TNO131094:TNZ131100 TXK131094:TXV131100 UHG131094:UHR131100 URC131094:URN131100 VAY131094:VBJ131100 VKU131094:VLF131100 VUQ131094:VVB131100 WEM131094:WEX131100 WOI131094:WOT131100 WYE131094:WYP131100 LS196630:MD196636 VO196630:VZ196636 AFK196630:AFV196636 APG196630:APR196636 AZC196630:AZN196636 BIY196630:BJJ196636 BSU196630:BTF196636 CCQ196630:CDB196636 CMM196630:CMX196636 CWI196630:CWT196636 DGE196630:DGP196636 DQA196630:DQL196636 DZW196630:EAH196636 EJS196630:EKD196636 ETO196630:ETZ196636 FDK196630:FDV196636 FNG196630:FNR196636 FXC196630:FXN196636 GGY196630:GHJ196636 GQU196630:GRF196636 HAQ196630:HBB196636 HKM196630:HKX196636 HUI196630:HUT196636 IEE196630:IEP196636 IOA196630:IOL196636 IXW196630:IYH196636 JHS196630:JID196636 JRO196630:JRZ196636 KBK196630:KBV196636 KLG196630:KLR196636 KVC196630:KVN196636 LEY196630:LFJ196636 LOU196630:LPF196636 LYQ196630:LZB196636 MIM196630:MIX196636 MSI196630:MST196636 NCE196630:NCP196636 NMA196630:NML196636 NVW196630:NWH196636 OFS196630:OGD196636 OPO196630:OPZ196636 OZK196630:OZV196636 PJG196630:PJR196636 PTC196630:PTN196636 QCY196630:QDJ196636 QMU196630:QNF196636 QWQ196630:QXB196636 RGM196630:RGX196636 RQI196630:RQT196636 SAE196630:SAP196636 SKA196630:SKL196636 STW196630:SUH196636 TDS196630:TED196636 TNO196630:TNZ196636 TXK196630:TXV196636 UHG196630:UHR196636 URC196630:URN196636 VAY196630:VBJ196636 VKU196630:VLF196636 VUQ196630:VVB196636 WEM196630:WEX196636 WOI196630:WOT196636 WYE196630:WYP196636 LS262166:MD262172 VO262166:VZ262172 AFK262166:AFV262172 APG262166:APR262172 AZC262166:AZN262172 BIY262166:BJJ262172 BSU262166:BTF262172 CCQ262166:CDB262172 CMM262166:CMX262172 CWI262166:CWT262172 DGE262166:DGP262172 DQA262166:DQL262172 DZW262166:EAH262172 EJS262166:EKD262172 ETO262166:ETZ262172 FDK262166:FDV262172 FNG262166:FNR262172 FXC262166:FXN262172 GGY262166:GHJ262172 GQU262166:GRF262172 HAQ262166:HBB262172 HKM262166:HKX262172 HUI262166:HUT262172 IEE262166:IEP262172 IOA262166:IOL262172 IXW262166:IYH262172 JHS262166:JID262172 JRO262166:JRZ262172 KBK262166:KBV262172 KLG262166:KLR262172 KVC262166:KVN262172 LEY262166:LFJ262172 LOU262166:LPF262172 LYQ262166:LZB262172 MIM262166:MIX262172 MSI262166:MST262172 NCE262166:NCP262172 NMA262166:NML262172 NVW262166:NWH262172 OFS262166:OGD262172 OPO262166:OPZ262172 OZK262166:OZV262172 PJG262166:PJR262172 PTC262166:PTN262172 QCY262166:QDJ262172 QMU262166:QNF262172 QWQ262166:QXB262172 RGM262166:RGX262172 RQI262166:RQT262172 SAE262166:SAP262172 SKA262166:SKL262172 STW262166:SUH262172 TDS262166:TED262172 TNO262166:TNZ262172 TXK262166:TXV262172 UHG262166:UHR262172 URC262166:URN262172 VAY262166:VBJ262172 VKU262166:VLF262172 VUQ262166:VVB262172 WEM262166:WEX262172 WOI262166:WOT262172 WYE262166:WYP262172 LS327702:MD327708 VO327702:VZ327708 AFK327702:AFV327708 APG327702:APR327708 AZC327702:AZN327708 BIY327702:BJJ327708 BSU327702:BTF327708 CCQ327702:CDB327708 CMM327702:CMX327708 CWI327702:CWT327708 DGE327702:DGP327708 DQA327702:DQL327708 DZW327702:EAH327708 EJS327702:EKD327708 ETO327702:ETZ327708 FDK327702:FDV327708 FNG327702:FNR327708 FXC327702:FXN327708 GGY327702:GHJ327708 GQU327702:GRF327708 HAQ327702:HBB327708 HKM327702:HKX327708 HUI327702:HUT327708 IEE327702:IEP327708 IOA327702:IOL327708 IXW327702:IYH327708 JHS327702:JID327708 JRO327702:JRZ327708 KBK327702:KBV327708 KLG327702:KLR327708 KVC327702:KVN327708 LEY327702:LFJ327708 LOU327702:LPF327708 LYQ327702:LZB327708 MIM327702:MIX327708 MSI327702:MST327708 NCE327702:NCP327708 NMA327702:NML327708 NVW327702:NWH327708 OFS327702:OGD327708 OPO327702:OPZ327708 OZK327702:OZV327708 PJG327702:PJR327708 PTC327702:PTN327708 QCY327702:QDJ327708 QMU327702:QNF327708 QWQ327702:QXB327708 RGM327702:RGX327708 RQI327702:RQT327708 SAE327702:SAP327708 SKA327702:SKL327708 STW327702:SUH327708 TDS327702:TED327708 TNO327702:TNZ327708 TXK327702:TXV327708 UHG327702:UHR327708 URC327702:URN327708 VAY327702:VBJ327708 VKU327702:VLF327708 VUQ327702:VVB327708 WEM327702:WEX327708 WOI327702:WOT327708 WYE327702:WYP327708 LS393238:MD393244 VO393238:VZ393244 AFK393238:AFV393244 APG393238:APR393244 AZC393238:AZN393244 BIY393238:BJJ393244 BSU393238:BTF393244 CCQ393238:CDB393244 CMM393238:CMX393244 CWI393238:CWT393244 DGE393238:DGP393244 DQA393238:DQL393244 DZW393238:EAH393244 EJS393238:EKD393244 ETO393238:ETZ393244 FDK393238:FDV393244 FNG393238:FNR393244 FXC393238:FXN393244 GGY393238:GHJ393244 GQU393238:GRF393244 HAQ393238:HBB393244 HKM393238:HKX393244 HUI393238:HUT393244 IEE393238:IEP393244 IOA393238:IOL393244 IXW393238:IYH393244 JHS393238:JID393244 JRO393238:JRZ393244 KBK393238:KBV393244 KLG393238:KLR393244 KVC393238:KVN393244 LEY393238:LFJ393244 LOU393238:LPF393244 LYQ393238:LZB393244 MIM393238:MIX393244 MSI393238:MST393244 NCE393238:NCP393244 NMA393238:NML393244 NVW393238:NWH393244 OFS393238:OGD393244 OPO393238:OPZ393244 OZK393238:OZV393244 PJG393238:PJR393244 PTC393238:PTN393244 QCY393238:QDJ393244 QMU393238:QNF393244 QWQ393238:QXB393244 RGM393238:RGX393244 RQI393238:RQT393244 SAE393238:SAP393244 SKA393238:SKL393244 STW393238:SUH393244 TDS393238:TED393244 TNO393238:TNZ393244 TXK393238:TXV393244 UHG393238:UHR393244 URC393238:URN393244 VAY393238:VBJ393244 VKU393238:VLF393244 VUQ393238:VVB393244 WEM393238:WEX393244 WOI393238:WOT393244 WYE393238:WYP393244 LS458774:MD458780 VO458774:VZ458780 AFK458774:AFV458780 APG458774:APR458780 AZC458774:AZN458780 BIY458774:BJJ458780 BSU458774:BTF458780 CCQ458774:CDB458780 CMM458774:CMX458780 CWI458774:CWT458780 DGE458774:DGP458780 DQA458774:DQL458780 DZW458774:EAH458780 EJS458774:EKD458780 ETO458774:ETZ458780 FDK458774:FDV458780 FNG458774:FNR458780 FXC458774:FXN458780 GGY458774:GHJ458780 GQU458774:GRF458780 HAQ458774:HBB458780 HKM458774:HKX458780 HUI458774:HUT458780 IEE458774:IEP458780 IOA458774:IOL458780 IXW458774:IYH458780 JHS458774:JID458780 JRO458774:JRZ458780 KBK458774:KBV458780 KLG458774:KLR458780 KVC458774:KVN458780 LEY458774:LFJ458780 LOU458774:LPF458780 LYQ458774:LZB458780 MIM458774:MIX458780 MSI458774:MST458780 NCE458774:NCP458780 NMA458774:NML458780 NVW458774:NWH458780 OFS458774:OGD458780 OPO458774:OPZ458780 OZK458774:OZV458780 PJG458774:PJR458780 PTC458774:PTN458780 QCY458774:QDJ458780 QMU458774:QNF458780 QWQ458774:QXB458780 RGM458774:RGX458780 RQI458774:RQT458780 SAE458774:SAP458780 SKA458774:SKL458780 STW458774:SUH458780 TDS458774:TED458780 TNO458774:TNZ458780 TXK458774:TXV458780 UHG458774:UHR458780 URC458774:URN458780 VAY458774:VBJ458780 VKU458774:VLF458780 VUQ458774:VVB458780 WEM458774:WEX458780 WOI458774:WOT458780 WYE458774:WYP458780 LS524310:MD524316 VO524310:VZ524316 AFK524310:AFV524316 APG524310:APR524316 AZC524310:AZN524316 BIY524310:BJJ524316 BSU524310:BTF524316 CCQ524310:CDB524316 CMM524310:CMX524316 CWI524310:CWT524316 DGE524310:DGP524316 DQA524310:DQL524316 DZW524310:EAH524316 EJS524310:EKD524316 ETO524310:ETZ524316 FDK524310:FDV524316 FNG524310:FNR524316 FXC524310:FXN524316 GGY524310:GHJ524316 GQU524310:GRF524316 HAQ524310:HBB524316 HKM524310:HKX524316 HUI524310:HUT524316 IEE524310:IEP524316 IOA524310:IOL524316 IXW524310:IYH524316 JHS524310:JID524316 JRO524310:JRZ524316 KBK524310:KBV524316 KLG524310:KLR524316 KVC524310:KVN524316 LEY524310:LFJ524316 LOU524310:LPF524316 LYQ524310:LZB524316 MIM524310:MIX524316 MSI524310:MST524316 NCE524310:NCP524316 NMA524310:NML524316 NVW524310:NWH524316 OFS524310:OGD524316 OPO524310:OPZ524316 OZK524310:OZV524316 PJG524310:PJR524316 PTC524310:PTN524316 QCY524310:QDJ524316 QMU524310:QNF524316 QWQ524310:QXB524316 RGM524310:RGX524316 RQI524310:RQT524316 SAE524310:SAP524316 SKA524310:SKL524316 STW524310:SUH524316 TDS524310:TED524316 TNO524310:TNZ524316 TXK524310:TXV524316 UHG524310:UHR524316 URC524310:URN524316 VAY524310:VBJ524316 VKU524310:VLF524316 VUQ524310:VVB524316 WEM524310:WEX524316 WOI524310:WOT524316 WYE524310:WYP524316 LS589846:MD589852 VO589846:VZ589852 AFK589846:AFV589852 APG589846:APR589852 AZC589846:AZN589852 BIY589846:BJJ589852 BSU589846:BTF589852 CCQ589846:CDB589852 CMM589846:CMX589852 CWI589846:CWT589852 DGE589846:DGP589852 DQA589846:DQL589852 DZW589846:EAH589852 EJS589846:EKD589852 ETO589846:ETZ589852 FDK589846:FDV589852 FNG589846:FNR589852 FXC589846:FXN589852 GGY589846:GHJ589852 GQU589846:GRF589852 HAQ589846:HBB589852 HKM589846:HKX589852 HUI589846:HUT589852 IEE589846:IEP589852 IOA589846:IOL589852 IXW589846:IYH589852 JHS589846:JID589852 JRO589846:JRZ589852 KBK589846:KBV589852 KLG589846:KLR589852 KVC589846:KVN589852 LEY589846:LFJ589852 LOU589846:LPF589852 LYQ589846:LZB589852 MIM589846:MIX589852 MSI589846:MST589852 NCE589846:NCP589852 NMA589846:NML589852 NVW589846:NWH589852 OFS589846:OGD589852 OPO589846:OPZ589852 OZK589846:OZV589852 PJG589846:PJR589852 PTC589846:PTN589852 QCY589846:QDJ589852 QMU589846:QNF589852 QWQ589846:QXB589852 RGM589846:RGX589852 RQI589846:RQT589852 SAE589846:SAP589852 SKA589846:SKL589852 STW589846:SUH589852 TDS589846:TED589852 TNO589846:TNZ589852 TXK589846:TXV589852 UHG589846:UHR589852 URC589846:URN589852 VAY589846:VBJ589852 VKU589846:VLF589852 VUQ589846:VVB589852 WEM589846:WEX589852 WOI589846:WOT589852 WYE589846:WYP589852 LS655382:MD655388 VO655382:VZ655388 AFK655382:AFV655388 APG655382:APR655388 AZC655382:AZN655388 BIY655382:BJJ655388 BSU655382:BTF655388 CCQ655382:CDB655388 CMM655382:CMX655388 CWI655382:CWT655388 DGE655382:DGP655388 DQA655382:DQL655388 DZW655382:EAH655388 EJS655382:EKD655388 ETO655382:ETZ655388 FDK655382:FDV655388 FNG655382:FNR655388 FXC655382:FXN655388 GGY655382:GHJ655388 GQU655382:GRF655388 HAQ655382:HBB655388 HKM655382:HKX655388 HUI655382:HUT655388 IEE655382:IEP655388 IOA655382:IOL655388 IXW655382:IYH655388 JHS655382:JID655388 JRO655382:JRZ655388 KBK655382:KBV655388 KLG655382:KLR655388 KVC655382:KVN655388 LEY655382:LFJ655388 LOU655382:LPF655388 LYQ655382:LZB655388 MIM655382:MIX655388 MSI655382:MST655388 NCE655382:NCP655388 NMA655382:NML655388 NVW655382:NWH655388 OFS655382:OGD655388 OPO655382:OPZ655388 OZK655382:OZV655388 PJG655382:PJR655388 PTC655382:PTN655388 QCY655382:QDJ655388 QMU655382:QNF655388 QWQ655382:QXB655388 RGM655382:RGX655388 RQI655382:RQT655388 SAE655382:SAP655388 SKA655382:SKL655388 STW655382:SUH655388 TDS655382:TED655388 TNO655382:TNZ655388 TXK655382:TXV655388 UHG655382:UHR655388 URC655382:URN655388 VAY655382:VBJ655388 VKU655382:VLF655388 VUQ655382:VVB655388 WEM655382:WEX655388 WOI655382:WOT655388 WYE655382:WYP655388 LS720918:MD720924 VO720918:VZ720924 AFK720918:AFV720924 APG720918:APR720924 AZC720918:AZN720924 BIY720918:BJJ720924 BSU720918:BTF720924 CCQ720918:CDB720924 CMM720918:CMX720924 CWI720918:CWT720924 DGE720918:DGP720924 DQA720918:DQL720924 DZW720918:EAH720924 EJS720918:EKD720924 ETO720918:ETZ720924 FDK720918:FDV720924 FNG720918:FNR720924 FXC720918:FXN720924 GGY720918:GHJ720924 GQU720918:GRF720924 HAQ720918:HBB720924 HKM720918:HKX720924 HUI720918:HUT720924 IEE720918:IEP720924 IOA720918:IOL720924 IXW720918:IYH720924 JHS720918:JID720924 JRO720918:JRZ720924 KBK720918:KBV720924 KLG720918:KLR720924 KVC720918:KVN720924 LEY720918:LFJ720924 LOU720918:LPF720924 LYQ720918:LZB720924 MIM720918:MIX720924 MSI720918:MST720924 NCE720918:NCP720924 NMA720918:NML720924 NVW720918:NWH720924 OFS720918:OGD720924 OPO720918:OPZ720924 OZK720918:OZV720924 PJG720918:PJR720924 PTC720918:PTN720924 QCY720918:QDJ720924 QMU720918:QNF720924 QWQ720918:QXB720924 RGM720918:RGX720924 RQI720918:RQT720924 SAE720918:SAP720924 SKA720918:SKL720924 STW720918:SUH720924 TDS720918:TED720924 TNO720918:TNZ720924 TXK720918:TXV720924 UHG720918:UHR720924 URC720918:URN720924 VAY720918:VBJ720924 VKU720918:VLF720924 VUQ720918:VVB720924 WEM720918:WEX720924 WOI720918:WOT720924 WYE720918:WYP720924 LS786454:MD786460 VO786454:VZ786460 AFK786454:AFV786460 APG786454:APR786460 AZC786454:AZN786460 BIY786454:BJJ786460 BSU786454:BTF786460 CCQ786454:CDB786460 CMM786454:CMX786460 CWI786454:CWT786460 DGE786454:DGP786460 DQA786454:DQL786460 DZW786454:EAH786460 EJS786454:EKD786460 ETO786454:ETZ786460 FDK786454:FDV786460 FNG786454:FNR786460 FXC786454:FXN786460 GGY786454:GHJ786460 GQU786454:GRF786460 HAQ786454:HBB786460 HKM786454:HKX786460 HUI786454:HUT786460 IEE786454:IEP786460 IOA786454:IOL786460 IXW786454:IYH786460 JHS786454:JID786460 JRO786454:JRZ786460 KBK786454:KBV786460 KLG786454:KLR786460 KVC786454:KVN786460 LEY786454:LFJ786460 LOU786454:LPF786460 LYQ786454:LZB786460 MIM786454:MIX786460 MSI786454:MST786460 NCE786454:NCP786460 NMA786454:NML786460 NVW786454:NWH786460 OFS786454:OGD786460 OPO786454:OPZ786460 OZK786454:OZV786460 PJG786454:PJR786460 PTC786454:PTN786460 QCY786454:QDJ786460 QMU786454:QNF786460 QWQ786454:QXB786460 RGM786454:RGX786460 RQI786454:RQT786460 SAE786454:SAP786460 SKA786454:SKL786460 STW786454:SUH786460 TDS786454:TED786460 TNO786454:TNZ786460 TXK786454:TXV786460 UHG786454:UHR786460 URC786454:URN786460 VAY786454:VBJ786460 VKU786454:VLF786460 VUQ786454:VVB786460 WEM786454:WEX786460 WOI786454:WOT786460 WYE786454:WYP786460 LS851990:MD851996 VO851990:VZ851996 AFK851990:AFV851996 APG851990:APR851996 AZC851990:AZN851996 BIY851990:BJJ851996 BSU851990:BTF851996 CCQ851990:CDB851996 CMM851990:CMX851996 CWI851990:CWT851996 DGE851990:DGP851996 DQA851990:DQL851996 DZW851990:EAH851996 EJS851990:EKD851996 ETO851990:ETZ851996 FDK851990:FDV851996 FNG851990:FNR851996 FXC851990:FXN851996 GGY851990:GHJ851996 GQU851990:GRF851996 HAQ851990:HBB851996 HKM851990:HKX851996 HUI851990:HUT851996 IEE851990:IEP851996 IOA851990:IOL851996 IXW851990:IYH851996 JHS851990:JID851996 JRO851990:JRZ851996 KBK851990:KBV851996 KLG851990:KLR851996 KVC851990:KVN851996 LEY851990:LFJ851996 LOU851990:LPF851996 LYQ851990:LZB851996 MIM851990:MIX851996 MSI851990:MST851996 NCE851990:NCP851996 NMA851990:NML851996 NVW851990:NWH851996 OFS851990:OGD851996 OPO851990:OPZ851996 OZK851990:OZV851996 PJG851990:PJR851996 PTC851990:PTN851996 QCY851990:QDJ851996 QMU851990:QNF851996 QWQ851990:QXB851996 RGM851990:RGX851996 RQI851990:RQT851996 SAE851990:SAP851996 SKA851990:SKL851996 STW851990:SUH851996 TDS851990:TED851996 TNO851990:TNZ851996 TXK851990:TXV851996 UHG851990:UHR851996 URC851990:URN851996 VAY851990:VBJ851996 VKU851990:VLF851996 VUQ851990:VVB851996 WEM851990:WEX851996 WOI851990:WOT851996 WYE851990:WYP851996 LS917526:MD917532 VO917526:VZ917532 AFK917526:AFV917532 APG917526:APR917532 AZC917526:AZN917532 BIY917526:BJJ917532 BSU917526:BTF917532 CCQ917526:CDB917532 CMM917526:CMX917532 CWI917526:CWT917532 DGE917526:DGP917532 DQA917526:DQL917532 DZW917526:EAH917532 EJS917526:EKD917532 ETO917526:ETZ917532 FDK917526:FDV917532 FNG917526:FNR917532 FXC917526:FXN917532 GGY917526:GHJ917532 GQU917526:GRF917532 HAQ917526:HBB917532 HKM917526:HKX917532 HUI917526:HUT917532 IEE917526:IEP917532 IOA917526:IOL917532 IXW917526:IYH917532 JHS917526:JID917532 JRO917526:JRZ917532 KBK917526:KBV917532 KLG917526:KLR917532 KVC917526:KVN917532 LEY917526:LFJ917532 LOU917526:LPF917532 LYQ917526:LZB917532 MIM917526:MIX917532 MSI917526:MST917532 NCE917526:NCP917532 NMA917526:NML917532 NVW917526:NWH917532 OFS917526:OGD917532 OPO917526:OPZ917532 OZK917526:OZV917532 PJG917526:PJR917532 PTC917526:PTN917532 QCY917526:QDJ917532 QMU917526:QNF917532 QWQ917526:QXB917532 RGM917526:RGX917532 RQI917526:RQT917532 SAE917526:SAP917532 SKA917526:SKL917532 STW917526:SUH917532 TDS917526:TED917532 TNO917526:TNZ917532 TXK917526:TXV917532 UHG917526:UHR917532 URC917526:URN917532 VAY917526:VBJ917532 VKU917526:VLF917532 VUQ917526:VVB917532 WEM917526:WEX917532 WOI917526:WOT917532 WYE917526:WYP917532 LS983062:MD983068 VO983062:VZ983068 AFK983062:AFV983068 APG983062:APR983068 AZC983062:AZN983068 BIY983062:BJJ983068 BSU983062:BTF983068 CCQ983062:CDB983068 CMM983062:CMX983068 CWI983062:CWT983068 DGE983062:DGP983068 DQA983062:DQL983068 DZW983062:EAH983068 EJS983062:EKD983068 ETO983062:ETZ983068 FDK983062:FDV983068 FNG983062:FNR983068 FXC983062:FXN983068 GGY983062:GHJ983068 GQU983062:GRF983068 HAQ983062:HBB983068 HKM983062:HKX983068 HUI983062:HUT983068 IEE983062:IEP983068 IOA983062:IOL983068 IXW983062:IYH983068 JHS983062:JID983068 JRO983062:JRZ983068 KBK983062:KBV983068 KLG983062:KLR983068 KVC983062:KVN983068 LEY983062:LFJ983068 LOU983062:LPF983068 LYQ983062:LZB983068 MIM983062:MIX983068 MSI983062:MST983068 NCE983062:NCP983068 NMA983062:NML983068 NVW983062:NWH983068 OFS983062:OGD983068 OPO983062:OPZ983068 OZK983062:OZV983068 PJG983062:PJR983068 PTC983062:PTN983068 QCY983062:QDJ983068 QMU983062:QNF983068 QWQ983062:QXB983068 RGM983062:RGX983068 RQI983062:RQT983068 SAE983062:SAP983068 SKA983062:SKL983068 STW983062:SUH983068 TDS983062:TED983068 TNO983062:TNZ983068 TXK983062:TXV983068 UHG983062:UHR983068 URC983062:URN983068 VAY983062:VBJ983068 VKU983062:VLF983068 VUQ983062:VVB983068 WEM983062:WEX983068 WOI983062:WOT983068 CH27:CH28 L26:CG28 L983062:CH983068 L917526:CH917532 L851990:CH851996 L786454:CH786460 L720918:CH720924 L655382:CH655388 L589846:CH589852 L524310:CH524316 L458774:CH458780 L393238:CH393244 L327702:CH327708 L262166:CH262172 L196630:CH196636 L131094:CH131100 L65558:CH65564"/>
    <dataValidation type="list" allowBlank="1" showInputMessage="1" errorTitle="Ошибка" error="Выберите значение из списка" prompt="Выберите значение из списка" sqref="WYH983059 LV23 VR23 AFN23 APJ23 AZF23 BJB23 BSX23 CCT23 CMP23 CWL23 DGH23 DQD23 DZZ23 EJV23 ETR23 FDN23 FNJ23 FXF23 GHB23 GQX23 HAT23 HKP23 HUL23 IEH23 IOD23 IXZ23 JHV23 JRR23 KBN23 KLJ23 KVF23 LFB23 LOX23 LYT23 MIP23 MSL23 NCH23 NMD23 NVZ23 OFV23 OPR23 OZN23 PJJ23 PTF23 QDB23 QMX23 QWT23 RGP23 RQL23 SAH23 SKD23 STZ23 TDV23 TNR23 TXN23 UHJ23 URF23 VBB23 VKX23 VUT23 WEP23 WOL23 WYH23 O65555 LV65555 VR65555 AFN65555 APJ65555 AZF65555 BJB65555 BSX65555 CCT65555 CMP65555 CWL65555 DGH65555 DQD65555 DZZ65555 EJV65555 ETR65555 FDN65555 FNJ65555 FXF65555 GHB65555 GQX65555 HAT65555 HKP65555 HUL65555 IEH65555 IOD65555 IXZ65555 JHV65555 JRR65555 KBN65555 KLJ65555 KVF65555 LFB65555 LOX65555 LYT65555 MIP65555 MSL65555 NCH65555 NMD65555 NVZ65555 OFV65555 OPR65555 OZN65555 PJJ65555 PTF65555 QDB65555 QMX65555 QWT65555 RGP65555 RQL65555 SAH65555 SKD65555 STZ65555 TDV65555 TNR65555 TXN65555 UHJ65555 URF65555 VBB65555 VKX65555 VUT65555 WEP65555 WOL65555 WYH65555 O131091 LV131091 VR131091 AFN131091 APJ131091 AZF131091 BJB131091 BSX131091 CCT131091 CMP131091 CWL131091 DGH131091 DQD131091 DZZ131091 EJV131091 ETR131091 FDN131091 FNJ131091 FXF131091 GHB131091 GQX131091 HAT131091 HKP131091 HUL131091 IEH131091 IOD131091 IXZ131091 JHV131091 JRR131091 KBN131091 KLJ131091 KVF131091 LFB131091 LOX131091 LYT131091 MIP131091 MSL131091 NCH131091 NMD131091 NVZ131091 OFV131091 OPR131091 OZN131091 PJJ131091 PTF131091 QDB131091 QMX131091 QWT131091 RGP131091 RQL131091 SAH131091 SKD131091 STZ131091 TDV131091 TNR131091 TXN131091 UHJ131091 URF131091 VBB131091 VKX131091 VUT131091 WEP131091 WOL131091 WYH131091 O196627 LV196627 VR196627 AFN196627 APJ196627 AZF196627 BJB196627 BSX196627 CCT196627 CMP196627 CWL196627 DGH196627 DQD196627 DZZ196627 EJV196627 ETR196627 FDN196627 FNJ196627 FXF196627 GHB196627 GQX196627 HAT196627 HKP196627 HUL196627 IEH196627 IOD196627 IXZ196627 JHV196627 JRR196627 KBN196627 KLJ196627 KVF196627 LFB196627 LOX196627 LYT196627 MIP196627 MSL196627 NCH196627 NMD196627 NVZ196627 OFV196627 OPR196627 OZN196627 PJJ196627 PTF196627 QDB196627 QMX196627 QWT196627 RGP196627 RQL196627 SAH196627 SKD196627 STZ196627 TDV196627 TNR196627 TXN196627 UHJ196627 URF196627 VBB196627 VKX196627 VUT196627 WEP196627 WOL196627 WYH196627 O262163 LV262163 VR262163 AFN262163 APJ262163 AZF262163 BJB262163 BSX262163 CCT262163 CMP262163 CWL262163 DGH262163 DQD262163 DZZ262163 EJV262163 ETR262163 FDN262163 FNJ262163 FXF262163 GHB262163 GQX262163 HAT262163 HKP262163 HUL262163 IEH262163 IOD262163 IXZ262163 JHV262163 JRR262163 KBN262163 KLJ262163 KVF262163 LFB262163 LOX262163 LYT262163 MIP262163 MSL262163 NCH262163 NMD262163 NVZ262163 OFV262163 OPR262163 OZN262163 PJJ262163 PTF262163 QDB262163 QMX262163 QWT262163 RGP262163 RQL262163 SAH262163 SKD262163 STZ262163 TDV262163 TNR262163 TXN262163 UHJ262163 URF262163 VBB262163 VKX262163 VUT262163 WEP262163 WOL262163 WYH262163 O327699 LV327699 VR327699 AFN327699 APJ327699 AZF327699 BJB327699 BSX327699 CCT327699 CMP327699 CWL327699 DGH327699 DQD327699 DZZ327699 EJV327699 ETR327699 FDN327699 FNJ327699 FXF327699 GHB327699 GQX327699 HAT327699 HKP327699 HUL327699 IEH327699 IOD327699 IXZ327699 JHV327699 JRR327699 KBN327699 KLJ327699 KVF327699 LFB327699 LOX327699 LYT327699 MIP327699 MSL327699 NCH327699 NMD327699 NVZ327699 OFV327699 OPR327699 OZN327699 PJJ327699 PTF327699 QDB327699 QMX327699 QWT327699 RGP327699 RQL327699 SAH327699 SKD327699 STZ327699 TDV327699 TNR327699 TXN327699 UHJ327699 URF327699 VBB327699 VKX327699 VUT327699 WEP327699 WOL327699 WYH327699 O393235 LV393235 VR393235 AFN393235 APJ393235 AZF393235 BJB393235 BSX393235 CCT393235 CMP393235 CWL393235 DGH393235 DQD393235 DZZ393235 EJV393235 ETR393235 FDN393235 FNJ393235 FXF393235 GHB393235 GQX393235 HAT393235 HKP393235 HUL393235 IEH393235 IOD393235 IXZ393235 JHV393235 JRR393235 KBN393235 KLJ393235 KVF393235 LFB393235 LOX393235 LYT393235 MIP393235 MSL393235 NCH393235 NMD393235 NVZ393235 OFV393235 OPR393235 OZN393235 PJJ393235 PTF393235 QDB393235 QMX393235 QWT393235 RGP393235 RQL393235 SAH393235 SKD393235 STZ393235 TDV393235 TNR393235 TXN393235 UHJ393235 URF393235 VBB393235 VKX393235 VUT393235 WEP393235 WOL393235 WYH393235 O458771 LV458771 VR458771 AFN458771 APJ458771 AZF458771 BJB458771 BSX458771 CCT458771 CMP458771 CWL458771 DGH458771 DQD458771 DZZ458771 EJV458771 ETR458771 FDN458771 FNJ458771 FXF458771 GHB458771 GQX458771 HAT458771 HKP458771 HUL458771 IEH458771 IOD458771 IXZ458771 JHV458771 JRR458771 KBN458771 KLJ458771 KVF458771 LFB458771 LOX458771 LYT458771 MIP458771 MSL458771 NCH458771 NMD458771 NVZ458771 OFV458771 OPR458771 OZN458771 PJJ458771 PTF458771 QDB458771 QMX458771 QWT458771 RGP458771 RQL458771 SAH458771 SKD458771 STZ458771 TDV458771 TNR458771 TXN458771 UHJ458771 URF458771 VBB458771 VKX458771 VUT458771 WEP458771 WOL458771 WYH458771 O524307 LV524307 VR524307 AFN524307 APJ524307 AZF524307 BJB524307 BSX524307 CCT524307 CMP524307 CWL524307 DGH524307 DQD524307 DZZ524307 EJV524307 ETR524307 FDN524307 FNJ524307 FXF524307 GHB524307 GQX524307 HAT524307 HKP524307 HUL524307 IEH524307 IOD524307 IXZ524307 JHV524307 JRR524307 KBN524307 KLJ524307 KVF524307 LFB524307 LOX524307 LYT524307 MIP524307 MSL524307 NCH524307 NMD524307 NVZ524307 OFV524307 OPR524307 OZN524307 PJJ524307 PTF524307 QDB524307 QMX524307 QWT524307 RGP524307 RQL524307 SAH524307 SKD524307 STZ524307 TDV524307 TNR524307 TXN524307 UHJ524307 URF524307 VBB524307 VKX524307 VUT524307 WEP524307 WOL524307 WYH524307 O589843 LV589843 VR589843 AFN589843 APJ589843 AZF589843 BJB589843 BSX589843 CCT589843 CMP589843 CWL589843 DGH589843 DQD589843 DZZ589843 EJV589843 ETR589843 FDN589843 FNJ589843 FXF589843 GHB589843 GQX589843 HAT589843 HKP589843 HUL589843 IEH589843 IOD589843 IXZ589843 JHV589843 JRR589843 KBN589843 KLJ589843 KVF589843 LFB589843 LOX589843 LYT589843 MIP589843 MSL589843 NCH589843 NMD589843 NVZ589843 OFV589843 OPR589843 OZN589843 PJJ589843 PTF589843 QDB589843 QMX589843 QWT589843 RGP589843 RQL589843 SAH589843 SKD589843 STZ589843 TDV589843 TNR589843 TXN589843 UHJ589843 URF589843 VBB589843 VKX589843 VUT589843 WEP589843 WOL589843 WYH589843 O655379 LV655379 VR655379 AFN655379 APJ655379 AZF655379 BJB655379 BSX655379 CCT655379 CMP655379 CWL655379 DGH655379 DQD655379 DZZ655379 EJV655379 ETR655379 FDN655379 FNJ655379 FXF655379 GHB655379 GQX655379 HAT655379 HKP655379 HUL655379 IEH655379 IOD655379 IXZ655379 JHV655379 JRR655379 KBN655379 KLJ655379 KVF655379 LFB655379 LOX655379 LYT655379 MIP655379 MSL655379 NCH655379 NMD655379 NVZ655379 OFV655379 OPR655379 OZN655379 PJJ655379 PTF655379 QDB655379 QMX655379 QWT655379 RGP655379 RQL655379 SAH655379 SKD655379 STZ655379 TDV655379 TNR655379 TXN655379 UHJ655379 URF655379 VBB655379 VKX655379 VUT655379 WEP655379 WOL655379 WYH655379 O720915 LV720915 VR720915 AFN720915 APJ720915 AZF720915 BJB720915 BSX720915 CCT720915 CMP720915 CWL720915 DGH720915 DQD720915 DZZ720915 EJV720915 ETR720915 FDN720915 FNJ720915 FXF720915 GHB720915 GQX720915 HAT720915 HKP720915 HUL720915 IEH720915 IOD720915 IXZ720915 JHV720915 JRR720915 KBN720915 KLJ720915 KVF720915 LFB720915 LOX720915 LYT720915 MIP720915 MSL720915 NCH720915 NMD720915 NVZ720915 OFV720915 OPR720915 OZN720915 PJJ720915 PTF720915 QDB720915 QMX720915 QWT720915 RGP720915 RQL720915 SAH720915 SKD720915 STZ720915 TDV720915 TNR720915 TXN720915 UHJ720915 URF720915 VBB720915 VKX720915 VUT720915 WEP720915 WOL720915 WYH720915 O786451 LV786451 VR786451 AFN786451 APJ786451 AZF786451 BJB786451 BSX786451 CCT786451 CMP786451 CWL786451 DGH786451 DQD786451 DZZ786451 EJV786451 ETR786451 FDN786451 FNJ786451 FXF786451 GHB786451 GQX786451 HAT786451 HKP786451 HUL786451 IEH786451 IOD786451 IXZ786451 JHV786451 JRR786451 KBN786451 KLJ786451 KVF786451 LFB786451 LOX786451 LYT786451 MIP786451 MSL786451 NCH786451 NMD786451 NVZ786451 OFV786451 OPR786451 OZN786451 PJJ786451 PTF786451 QDB786451 QMX786451 QWT786451 RGP786451 RQL786451 SAH786451 SKD786451 STZ786451 TDV786451 TNR786451 TXN786451 UHJ786451 URF786451 VBB786451 VKX786451 VUT786451 WEP786451 WOL786451 WYH786451 O851987 LV851987 VR851987 AFN851987 APJ851987 AZF851987 BJB851987 BSX851987 CCT851987 CMP851987 CWL851987 DGH851987 DQD851987 DZZ851987 EJV851987 ETR851987 FDN851987 FNJ851987 FXF851987 GHB851987 GQX851987 HAT851987 HKP851987 HUL851987 IEH851987 IOD851987 IXZ851987 JHV851987 JRR851987 KBN851987 KLJ851987 KVF851987 LFB851987 LOX851987 LYT851987 MIP851987 MSL851987 NCH851987 NMD851987 NVZ851987 OFV851987 OPR851987 OZN851987 PJJ851987 PTF851987 QDB851987 QMX851987 QWT851987 RGP851987 RQL851987 SAH851987 SKD851987 STZ851987 TDV851987 TNR851987 TXN851987 UHJ851987 URF851987 VBB851987 VKX851987 VUT851987 WEP851987 WOL851987 WYH851987 O917523 LV917523 VR917523 AFN917523 APJ917523 AZF917523 BJB917523 BSX917523 CCT917523 CMP917523 CWL917523 DGH917523 DQD917523 DZZ917523 EJV917523 ETR917523 FDN917523 FNJ917523 FXF917523 GHB917523 GQX917523 HAT917523 HKP917523 HUL917523 IEH917523 IOD917523 IXZ917523 JHV917523 JRR917523 KBN917523 KLJ917523 KVF917523 LFB917523 LOX917523 LYT917523 MIP917523 MSL917523 NCH917523 NMD917523 NVZ917523 OFV917523 OPR917523 OZN917523 PJJ917523 PTF917523 QDB917523 QMX917523 QWT917523 RGP917523 RQL917523 SAH917523 SKD917523 STZ917523 TDV917523 TNR917523 TXN917523 UHJ917523 URF917523 VBB917523 VKX917523 VUT917523 WEP917523 WOL917523 WYH917523 O983059 LV983059 VR983059 AFN983059 APJ983059 AZF983059 BJB983059 BSX983059 CCT983059 CMP983059 CWL983059 DGH983059 DQD983059 DZZ983059 EJV983059 ETR983059 FDN983059 FNJ983059 FXF983059 GHB983059 GQX983059 HAT983059 HKP983059 HUL983059 IEH983059 IOD983059 IXZ983059 JHV983059 JRR983059 KBN983059 KLJ983059 KVF983059 LFB983059 LOX983059 LYT983059 MIP983059 MSL983059 NCH983059 NMD983059 NVZ983059 OFV983059 OPR983059 OZN983059 PJJ983059 PTF983059 QDB983059 QMX983059 QWT983059 RGP983059 RQL983059 SAH983059 SKD983059 STZ983059 TDV983059 TNR983059 TXN983059 UHJ983059 URF983059 VBB983059 VKX983059 VUT983059 WEP983059 WOL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AQ65555 AQ131091 AQ196627 AQ262163 AQ327699 AQ393235 AQ458771 AQ524307 AQ589843 AQ655379 AQ720915 AQ786451 AQ851987 AQ917523 AQ983059 AX65555 AX131091 AX196627 AX262163 AX327699 AX393235 AX458771 AX524307 AX589843 AX655379 AX720915 AX786451 AX851987 AX917523 AX983059 BE65555 BE131091 BE196627 BE262163 BE327699 BE393235 BE458771 BE524307 BE589843 BE655379 BE720915 BE786451 BE851987 BE917523 BE983059 BL65555 BL131091 BL196627 BL262163 BL327699 BL393235 BL458771 BL524307 BL589843 BL655379 BL720915 BL786451 BL851987 BL917523 BL983059 BS65555 BS131091 BS196627 BS262163 BS327699 BS393235 BS458771 BS524307 BS589843 BS655379 BS720915 BS786451 BS851987 BS917523 BS983059 BZ65555 BZ131091 BZ196627 BZ262163 BZ327699 BZ393235 BZ458771 BZ524307 BZ589843 BZ655379 BZ720915 BZ786451 BZ851987 BZ917523 BZ983059">
      <formula1>kind_of_cons</formula1>
    </dataValidation>
    <dataValidation type="textLength" operator="lessThanOrEqual" allowBlank="1" showInputMessage="1" showErrorMessage="1" errorTitle="Ошибка" error="Допускается ввод не более 900 символов!" sqref="WYP983054:WYP983060 VZ18:VZ24 AFV18:AFV24 APR18:APR24 AZN18:AZN24 BJJ18:BJJ24 BTF18:BTF24 CDB18:CDB24 CMX18:CMX24 CWT18:CWT24 DGP18:DGP24 DQL18:DQL24 EAH18:EAH24 EKD18:EKD24 ETZ18:ETZ24 FDV18:FDV24 FNR18:FNR24 FXN18:FXN24 GHJ18:GHJ24 GRF18:GRF24 HBB18:HBB24 HKX18:HKX24 HUT18:HUT24 IEP18:IEP24 IOL18:IOL24 IYH18:IYH24 JID18:JID24 JRZ18:JRZ24 KBV18:KBV24 KLR18:KLR24 KVN18:KVN24 LFJ18:LFJ24 LPF18:LPF24 LZB18:LZB24 MIX18:MIX24 MST18:MST24 NCP18:NCP24 NML18:NML24 NWH18:NWH24 OGD18:OGD24 OPZ18:OPZ24 OZV18:OZV24 PJR18:PJR24 PTN18:PTN24 QDJ18:QDJ24 QNF18:QNF24 QXB18:QXB24 RGX18:RGX24 RQT18:RQT24 SAP18:SAP24 SKL18:SKL24 SUH18:SUH24 TED18:TED24 TNZ18:TNZ24 TXV18:TXV24 UHR18:UHR24 URN18:URN24 VBJ18:VBJ24 VLF18:VLF24 VVB18:VVB24 WEX18:WEX24 WOT18:WOT24 WYP18:WYP24 WOT983054:WOT983060 CH65550:CH65556 MD65550:MD65556 VZ65550:VZ65556 AFV65550:AFV65556 APR65550:APR65556 AZN65550:AZN65556 BJJ65550:BJJ65556 BTF65550:BTF65556 CDB65550:CDB65556 CMX65550:CMX65556 CWT65550:CWT65556 DGP65550:DGP65556 DQL65550:DQL65556 EAH65550:EAH65556 EKD65550:EKD65556 ETZ65550:ETZ65556 FDV65550:FDV65556 FNR65550:FNR65556 FXN65550:FXN65556 GHJ65550:GHJ65556 GRF65550:GRF65556 HBB65550:HBB65556 HKX65550:HKX65556 HUT65550:HUT65556 IEP65550:IEP65556 IOL65550:IOL65556 IYH65550:IYH65556 JID65550:JID65556 JRZ65550:JRZ65556 KBV65550:KBV65556 KLR65550:KLR65556 KVN65550:KVN65556 LFJ65550:LFJ65556 LPF65550:LPF65556 LZB65550:LZB65556 MIX65550:MIX65556 MST65550:MST65556 NCP65550:NCP65556 NML65550:NML65556 NWH65550:NWH65556 OGD65550:OGD65556 OPZ65550:OPZ65556 OZV65550:OZV65556 PJR65550:PJR65556 PTN65550:PTN65556 QDJ65550:QDJ65556 QNF65550:QNF65556 QXB65550:QXB65556 RGX65550:RGX65556 RQT65550:RQT65556 SAP65550:SAP65556 SKL65550:SKL65556 SUH65550:SUH65556 TED65550:TED65556 TNZ65550:TNZ65556 TXV65550:TXV65556 UHR65550:UHR65556 URN65550:URN65556 VBJ65550:VBJ65556 VLF65550:VLF65556 VVB65550:VVB65556 WEX65550:WEX65556 WOT65550:WOT65556 WYP65550:WYP65556 CH131086:CH131092 MD131086:MD131092 VZ131086:VZ131092 AFV131086:AFV131092 APR131086:APR131092 AZN131086:AZN131092 BJJ131086:BJJ131092 BTF131086:BTF131092 CDB131086:CDB131092 CMX131086:CMX131092 CWT131086:CWT131092 DGP131086:DGP131092 DQL131086:DQL131092 EAH131086:EAH131092 EKD131086:EKD131092 ETZ131086:ETZ131092 FDV131086:FDV131092 FNR131086:FNR131092 FXN131086:FXN131092 GHJ131086:GHJ131092 GRF131086:GRF131092 HBB131086:HBB131092 HKX131086:HKX131092 HUT131086:HUT131092 IEP131086:IEP131092 IOL131086:IOL131092 IYH131086:IYH131092 JID131086:JID131092 JRZ131086:JRZ131092 KBV131086:KBV131092 KLR131086:KLR131092 KVN131086:KVN131092 LFJ131086:LFJ131092 LPF131086:LPF131092 LZB131086:LZB131092 MIX131086:MIX131092 MST131086:MST131092 NCP131086:NCP131092 NML131086:NML131092 NWH131086:NWH131092 OGD131086:OGD131092 OPZ131086:OPZ131092 OZV131086:OZV131092 PJR131086:PJR131092 PTN131086:PTN131092 QDJ131086:QDJ131092 QNF131086:QNF131092 QXB131086:QXB131092 RGX131086:RGX131092 RQT131086:RQT131092 SAP131086:SAP131092 SKL131086:SKL131092 SUH131086:SUH131092 TED131086:TED131092 TNZ131086:TNZ131092 TXV131086:TXV131092 UHR131086:UHR131092 URN131086:URN131092 VBJ131086:VBJ131092 VLF131086:VLF131092 VVB131086:VVB131092 WEX131086:WEX131092 WOT131086:WOT131092 WYP131086:WYP131092 CH196622:CH196628 MD196622:MD196628 VZ196622:VZ196628 AFV196622:AFV196628 APR196622:APR196628 AZN196622:AZN196628 BJJ196622:BJJ196628 BTF196622:BTF196628 CDB196622:CDB196628 CMX196622:CMX196628 CWT196622:CWT196628 DGP196622:DGP196628 DQL196622:DQL196628 EAH196622:EAH196628 EKD196622:EKD196628 ETZ196622:ETZ196628 FDV196622:FDV196628 FNR196622:FNR196628 FXN196622:FXN196628 GHJ196622:GHJ196628 GRF196622:GRF196628 HBB196622:HBB196628 HKX196622:HKX196628 HUT196622:HUT196628 IEP196622:IEP196628 IOL196622:IOL196628 IYH196622:IYH196628 JID196622:JID196628 JRZ196622:JRZ196628 KBV196622:KBV196628 KLR196622:KLR196628 KVN196622:KVN196628 LFJ196622:LFJ196628 LPF196622:LPF196628 LZB196622:LZB196628 MIX196622:MIX196628 MST196622:MST196628 NCP196622:NCP196628 NML196622:NML196628 NWH196622:NWH196628 OGD196622:OGD196628 OPZ196622:OPZ196628 OZV196622:OZV196628 PJR196622:PJR196628 PTN196622:PTN196628 QDJ196622:QDJ196628 QNF196622:QNF196628 QXB196622:QXB196628 RGX196622:RGX196628 RQT196622:RQT196628 SAP196622:SAP196628 SKL196622:SKL196628 SUH196622:SUH196628 TED196622:TED196628 TNZ196622:TNZ196628 TXV196622:TXV196628 UHR196622:UHR196628 URN196622:URN196628 VBJ196622:VBJ196628 VLF196622:VLF196628 VVB196622:VVB196628 WEX196622:WEX196628 WOT196622:WOT196628 WYP196622:WYP196628 CH262158:CH262164 MD262158:MD262164 VZ262158:VZ262164 AFV262158:AFV262164 APR262158:APR262164 AZN262158:AZN262164 BJJ262158:BJJ262164 BTF262158:BTF262164 CDB262158:CDB262164 CMX262158:CMX262164 CWT262158:CWT262164 DGP262158:DGP262164 DQL262158:DQL262164 EAH262158:EAH262164 EKD262158:EKD262164 ETZ262158:ETZ262164 FDV262158:FDV262164 FNR262158:FNR262164 FXN262158:FXN262164 GHJ262158:GHJ262164 GRF262158:GRF262164 HBB262158:HBB262164 HKX262158:HKX262164 HUT262158:HUT262164 IEP262158:IEP262164 IOL262158:IOL262164 IYH262158:IYH262164 JID262158:JID262164 JRZ262158:JRZ262164 KBV262158:KBV262164 KLR262158:KLR262164 KVN262158:KVN262164 LFJ262158:LFJ262164 LPF262158:LPF262164 LZB262158:LZB262164 MIX262158:MIX262164 MST262158:MST262164 NCP262158:NCP262164 NML262158:NML262164 NWH262158:NWH262164 OGD262158:OGD262164 OPZ262158:OPZ262164 OZV262158:OZV262164 PJR262158:PJR262164 PTN262158:PTN262164 QDJ262158:QDJ262164 QNF262158:QNF262164 QXB262158:QXB262164 RGX262158:RGX262164 RQT262158:RQT262164 SAP262158:SAP262164 SKL262158:SKL262164 SUH262158:SUH262164 TED262158:TED262164 TNZ262158:TNZ262164 TXV262158:TXV262164 UHR262158:UHR262164 URN262158:URN262164 VBJ262158:VBJ262164 VLF262158:VLF262164 VVB262158:VVB262164 WEX262158:WEX262164 WOT262158:WOT262164 WYP262158:WYP262164 CH327694:CH327700 MD327694:MD327700 VZ327694:VZ327700 AFV327694:AFV327700 APR327694:APR327700 AZN327694:AZN327700 BJJ327694:BJJ327700 BTF327694:BTF327700 CDB327694:CDB327700 CMX327694:CMX327700 CWT327694:CWT327700 DGP327694:DGP327700 DQL327694:DQL327700 EAH327694:EAH327700 EKD327694:EKD327700 ETZ327694:ETZ327700 FDV327694:FDV327700 FNR327694:FNR327700 FXN327694:FXN327700 GHJ327694:GHJ327700 GRF327694:GRF327700 HBB327694:HBB327700 HKX327694:HKX327700 HUT327694:HUT327700 IEP327694:IEP327700 IOL327694:IOL327700 IYH327694:IYH327700 JID327694:JID327700 JRZ327694:JRZ327700 KBV327694:KBV327700 KLR327694:KLR327700 KVN327694:KVN327700 LFJ327694:LFJ327700 LPF327694:LPF327700 LZB327694:LZB327700 MIX327694:MIX327700 MST327694:MST327700 NCP327694:NCP327700 NML327694:NML327700 NWH327694:NWH327700 OGD327694:OGD327700 OPZ327694:OPZ327700 OZV327694:OZV327700 PJR327694:PJR327700 PTN327694:PTN327700 QDJ327694:QDJ327700 QNF327694:QNF327700 QXB327694:QXB327700 RGX327694:RGX327700 RQT327694:RQT327700 SAP327694:SAP327700 SKL327694:SKL327700 SUH327694:SUH327700 TED327694:TED327700 TNZ327694:TNZ327700 TXV327694:TXV327700 UHR327694:UHR327700 URN327694:URN327700 VBJ327694:VBJ327700 VLF327694:VLF327700 VVB327694:VVB327700 WEX327694:WEX327700 WOT327694:WOT327700 WYP327694:WYP327700 CH393230:CH393236 MD393230:MD393236 VZ393230:VZ393236 AFV393230:AFV393236 APR393230:APR393236 AZN393230:AZN393236 BJJ393230:BJJ393236 BTF393230:BTF393236 CDB393230:CDB393236 CMX393230:CMX393236 CWT393230:CWT393236 DGP393230:DGP393236 DQL393230:DQL393236 EAH393230:EAH393236 EKD393230:EKD393236 ETZ393230:ETZ393236 FDV393230:FDV393236 FNR393230:FNR393236 FXN393230:FXN393236 GHJ393230:GHJ393236 GRF393230:GRF393236 HBB393230:HBB393236 HKX393230:HKX393236 HUT393230:HUT393236 IEP393230:IEP393236 IOL393230:IOL393236 IYH393230:IYH393236 JID393230:JID393236 JRZ393230:JRZ393236 KBV393230:KBV393236 KLR393230:KLR393236 KVN393230:KVN393236 LFJ393230:LFJ393236 LPF393230:LPF393236 LZB393230:LZB393236 MIX393230:MIX393236 MST393230:MST393236 NCP393230:NCP393236 NML393230:NML393236 NWH393230:NWH393236 OGD393230:OGD393236 OPZ393230:OPZ393236 OZV393230:OZV393236 PJR393230:PJR393236 PTN393230:PTN393236 QDJ393230:QDJ393236 QNF393230:QNF393236 QXB393230:QXB393236 RGX393230:RGX393236 RQT393230:RQT393236 SAP393230:SAP393236 SKL393230:SKL393236 SUH393230:SUH393236 TED393230:TED393236 TNZ393230:TNZ393236 TXV393230:TXV393236 UHR393230:UHR393236 URN393230:URN393236 VBJ393230:VBJ393236 VLF393230:VLF393236 VVB393230:VVB393236 WEX393230:WEX393236 WOT393230:WOT393236 WYP393230:WYP393236 CH458766:CH458772 MD458766:MD458772 VZ458766:VZ458772 AFV458766:AFV458772 APR458766:APR458772 AZN458766:AZN458772 BJJ458766:BJJ458772 BTF458766:BTF458772 CDB458766:CDB458772 CMX458766:CMX458772 CWT458766:CWT458772 DGP458766:DGP458772 DQL458766:DQL458772 EAH458766:EAH458772 EKD458766:EKD458772 ETZ458766:ETZ458772 FDV458766:FDV458772 FNR458766:FNR458772 FXN458766:FXN458772 GHJ458766:GHJ458772 GRF458766:GRF458772 HBB458766:HBB458772 HKX458766:HKX458772 HUT458766:HUT458772 IEP458766:IEP458772 IOL458766:IOL458772 IYH458766:IYH458772 JID458766:JID458772 JRZ458766:JRZ458772 KBV458766:KBV458772 KLR458766:KLR458772 KVN458766:KVN458772 LFJ458766:LFJ458772 LPF458766:LPF458772 LZB458766:LZB458772 MIX458766:MIX458772 MST458766:MST458772 NCP458766:NCP458772 NML458766:NML458772 NWH458766:NWH458772 OGD458766:OGD458772 OPZ458766:OPZ458772 OZV458766:OZV458772 PJR458766:PJR458772 PTN458766:PTN458772 QDJ458766:QDJ458772 QNF458766:QNF458772 QXB458766:QXB458772 RGX458766:RGX458772 RQT458766:RQT458772 SAP458766:SAP458772 SKL458766:SKL458772 SUH458766:SUH458772 TED458766:TED458772 TNZ458766:TNZ458772 TXV458766:TXV458772 UHR458766:UHR458772 URN458766:URN458772 VBJ458766:VBJ458772 VLF458766:VLF458772 VVB458766:VVB458772 WEX458766:WEX458772 WOT458766:WOT458772 WYP458766:WYP458772 CH524302:CH524308 MD524302:MD524308 VZ524302:VZ524308 AFV524302:AFV524308 APR524302:APR524308 AZN524302:AZN524308 BJJ524302:BJJ524308 BTF524302:BTF524308 CDB524302:CDB524308 CMX524302:CMX524308 CWT524302:CWT524308 DGP524302:DGP524308 DQL524302:DQL524308 EAH524302:EAH524308 EKD524302:EKD524308 ETZ524302:ETZ524308 FDV524302:FDV524308 FNR524302:FNR524308 FXN524302:FXN524308 GHJ524302:GHJ524308 GRF524302:GRF524308 HBB524302:HBB524308 HKX524302:HKX524308 HUT524302:HUT524308 IEP524302:IEP524308 IOL524302:IOL524308 IYH524302:IYH524308 JID524302:JID524308 JRZ524302:JRZ524308 KBV524302:KBV524308 KLR524302:KLR524308 KVN524302:KVN524308 LFJ524302:LFJ524308 LPF524302:LPF524308 LZB524302:LZB524308 MIX524302:MIX524308 MST524302:MST524308 NCP524302:NCP524308 NML524302:NML524308 NWH524302:NWH524308 OGD524302:OGD524308 OPZ524302:OPZ524308 OZV524302:OZV524308 PJR524302:PJR524308 PTN524302:PTN524308 QDJ524302:QDJ524308 QNF524302:QNF524308 QXB524302:QXB524308 RGX524302:RGX524308 RQT524302:RQT524308 SAP524302:SAP524308 SKL524302:SKL524308 SUH524302:SUH524308 TED524302:TED524308 TNZ524302:TNZ524308 TXV524302:TXV524308 UHR524302:UHR524308 URN524302:URN524308 VBJ524302:VBJ524308 VLF524302:VLF524308 VVB524302:VVB524308 WEX524302:WEX524308 WOT524302:WOT524308 WYP524302:WYP524308 CH589838:CH589844 MD589838:MD589844 VZ589838:VZ589844 AFV589838:AFV589844 APR589838:APR589844 AZN589838:AZN589844 BJJ589838:BJJ589844 BTF589838:BTF589844 CDB589838:CDB589844 CMX589838:CMX589844 CWT589838:CWT589844 DGP589838:DGP589844 DQL589838:DQL589844 EAH589838:EAH589844 EKD589838:EKD589844 ETZ589838:ETZ589844 FDV589838:FDV589844 FNR589838:FNR589844 FXN589838:FXN589844 GHJ589838:GHJ589844 GRF589838:GRF589844 HBB589838:HBB589844 HKX589838:HKX589844 HUT589838:HUT589844 IEP589838:IEP589844 IOL589838:IOL589844 IYH589838:IYH589844 JID589838:JID589844 JRZ589838:JRZ589844 KBV589838:KBV589844 KLR589838:KLR589844 KVN589838:KVN589844 LFJ589838:LFJ589844 LPF589838:LPF589844 LZB589838:LZB589844 MIX589838:MIX589844 MST589838:MST589844 NCP589838:NCP589844 NML589838:NML589844 NWH589838:NWH589844 OGD589838:OGD589844 OPZ589838:OPZ589844 OZV589838:OZV589844 PJR589838:PJR589844 PTN589838:PTN589844 QDJ589838:QDJ589844 QNF589838:QNF589844 QXB589838:QXB589844 RGX589838:RGX589844 RQT589838:RQT589844 SAP589838:SAP589844 SKL589838:SKL589844 SUH589838:SUH589844 TED589838:TED589844 TNZ589838:TNZ589844 TXV589838:TXV589844 UHR589838:UHR589844 URN589838:URN589844 VBJ589838:VBJ589844 VLF589838:VLF589844 VVB589838:VVB589844 WEX589838:WEX589844 WOT589838:WOT589844 WYP589838:WYP589844 CH655374:CH655380 MD655374:MD655380 VZ655374:VZ655380 AFV655374:AFV655380 APR655374:APR655380 AZN655374:AZN655380 BJJ655374:BJJ655380 BTF655374:BTF655380 CDB655374:CDB655380 CMX655374:CMX655380 CWT655374:CWT655380 DGP655374:DGP655380 DQL655374:DQL655380 EAH655374:EAH655380 EKD655374:EKD655380 ETZ655374:ETZ655380 FDV655374:FDV655380 FNR655374:FNR655380 FXN655374:FXN655380 GHJ655374:GHJ655380 GRF655374:GRF655380 HBB655374:HBB655380 HKX655374:HKX655380 HUT655374:HUT655380 IEP655374:IEP655380 IOL655374:IOL655380 IYH655374:IYH655380 JID655374:JID655380 JRZ655374:JRZ655380 KBV655374:KBV655380 KLR655374:KLR655380 KVN655374:KVN655380 LFJ655374:LFJ655380 LPF655374:LPF655380 LZB655374:LZB655380 MIX655374:MIX655380 MST655374:MST655380 NCP655374:NCP655380 NML655374:NML655380 NWH655374:NWH655380 OGD655374:OGD655380 OPZ655374:OPZ655380 OZV655374:OZV655380 PJR655374:PJR655380 PTN655374:PTN655380 QDJ655374:QDJ655380 QNF655374:QNF655380 QXB655374:QXB655380 RGX655374:RGX655380 RQT655374:RQT655380 SAP655374:SAP655380 SKL655374:SKL655380 SUH655374:SUH655380 TED655374:TED655380 TNZ655374:TNZ655380 TXV655374:TXV655380 UHR655374:UHR655380 URN655374:URN655380 VBJ655374:VBJ655380 VLF655374:VLF655380 VVB655374:VVB655380 WEX655374:WEX655380 WOT655374:WOT655380 WYP655374:WYP655380 CH720910:CH720916 MD720910:MD720916 VZ720910:VZ720916 AFV720910:AFV720916 APR720910:APR720916 AZN720910:AZN720916 BJJ720910:BJJ720916 BTF720910:BTF720916 CDB720910:CDB720916 CMX720910:CMX720916 CWT720910:CWT720916 DGP720910:DGP720916 DQL720910:DQL720916 EAH720910:EAH720916 EKD720910:EKD720916 ETZ720910:ETZ720916 FDV720910:FDV720916 FNR720910:FNR720916 FXN720910:FXN720916 GHJ720910:GHJ720916 GRF720910:GRF720916 HBB720910:HBB720916 HKX720910:HKX720916 HUT720910:HUT720916 IEP720910:IEP720916 IOL720910:IOL720916 IYH720910:IYH720916 JID720910:JID720916 JRZ720910:JRZ720916 KBV720910:KBV720916 KLR720910:KLR720916 KVN720910:KVN720916 LFJ720910:LFJ720916 LPF720910:LPF720916 LZB720910:LZB720916 MIX720910:MIX720916 MST720910:MST720916 NCP720910:NCP720916 NML720910:NML720916 NWH720910:NWH720916 OGD720910:OGD720916 OPZ720910:OPZ720916 OZV720910:OZV720916 PJR720910:PJR720916 PTN720910:PTN720916 QDJ720910:QDJ720916 QNF720910:QNF720916 QXB720910:QXB720916 RGX720910:RGX720916 RQT720910:RQT720916 SAP720910:SAP720916 SKL720910:SKL720916 SUH720910:SUH720916 TED720910:TED720916 TNZ720910:TNZ720916 TXV720910:TXV720916 UHR720910:UHR720916 URN720910:URN720916 VBJ720910:VBJ720916 VLF720910:VLF720916 VVB720910:VVB720916 WEX720910:WEX720916 WOT720910:WOT720916 WYP720910:WYP720916 CH786446:CH786452 MD786446:MD786452 VZ786446:VZ786452 AFV786446:AFV786452 APR786446:APR786452 AZN786446:AZN786452 BJJ786446:BJJ786452 BTF786446:BTF786452 CDB786446:CDB786452 CMX786446:CMX786452 CWT786446:CWT786452 DGP786446:DGP786452 DQL786446:DQL786452 EAH786446:EAH786452 EKD786446:EKD786452 ETZ786446:ETZ786452 FDV786446:FDV786452 FNR786446:FNR786452 FXN786446:FXN786452 GHJ786446:GHJ786452 GRF786446:GRF786452 HBB786446:HBB786452 HKX786446:HKX786452 HUT786446:HUT786452 IEP786446:IEP786452 IOL786446:IOL786452 IYH786446:IYH786452 JID786446:JID786452 JRZ786446:JRZ786452 KBV786446:KBV786452 KLR786446:KLR786452 KVN786446:KVN786452 LFJ786446:LFJ786452 LPF786446:LPF786452 LZB786446:LZB786452 MIX786446:MIX786452 MST786446:MST786452 NCP786446:NCP786452 NML786446:NML786452 NWH786446:NWH786452 OGD786446:OGD786452 OPZ786446:OPZ786452 OZV786446:OZV786452 PJR786446:PJR786452 PTN786446:PTN786452 QDJ786446:QDJ786452 QNF786446:QNF786452 QXB786446:QXB786452 RGX786446:RGX786452 RQT786446:RQT786452 SAP786446:SAP786452 SKL786446:SKL786452 SUH786446:SUH786452 TED786446:TED786452 TNZ786446:TNZ786452 TXV786446:TXV786452 UHR786446:UHR786452 URN786446:URN786452 VBJ786446:VBJ786452 VLF786446:VLF786452 VVB786446:VVB786452 WEX786446:WEX786452 WOT786446:WOT786452 WYP786446:WYP786452 CH851982:CH851988 MD851982:MD851988 VZ851982:VZ851988 AFV851982:AFV851988 APR851982:APR851988 AZN851982:AZN851988 BJJ851982:BJJ851988 BTF851982:BTF851988 CDB851982:CDB851988 CMX851982:CMX851988 CWT851982:CWT851988 DGP851982:DGP851988 DQL851982:DQL851988 EAH851982:EAH851988 EKD851982:EKD851988 ETZ851982:ETZ851988 FDV851982:FDV851988 FNR851982:FNR851988 FXN851982:FXN851988 GHJ851982:GHJ851988 GRF851982:GRF851988 HBB851982:HBB851988 HKX851982:HKX851988 HUT851982:HUT851988 IEP851982:IEP851988 IOL851982:IOL851988 IYH851982:IYH851988 JID851982:JID851988 JRZ851982:JRZ851988 KBV851982:KBV851988 KLR851982:KLR851988 KVN851982:KVN851988 LFJ851982:LFJ851988 LPF851982:LPF851988 LZB851982:LZB851988 MIX851982:MIX851988 MST851982:MST851988 NCP851982:NCP851988 NML851982:NML851988 NWH851982:NWH851988 OGD851982:OGD851988 OPZ851982:OPZ851988 OZV851982:OZV851988 PJR851982:PJR851988 PTN851982:PTN851988 QDJ851982:QDJ851988 QNF851982:QNF851988 QXB851982:QXB851988 RGX851982:RGX851988 RQT851982:RQT851988 SAP851982:SAP851988 SKL851982:SKL851988 SUH851982:SUH851988 TED851982:TED851988 TNZ851982:TNZ851988 TXV851982:TXV851988 UHR851982:UHR851988 URN851982:URN851988 VBJ851982:VBJ851988 VLF851982:VLF851988 VVB851982:VVB851988 WEX851982:WEX851988 WOT851982:WOT851988 WYP851982:WYP851988 CH917518:CH917524 MD917518:MD917524 VZ917518:VZ917524 AFV917518:AFV917524 APR917518:APR917524 AZN917518:AZN917524 BJJ917518:BJJ917524 BTF917518:BTF917524 CDB917518:CDB917524 CMX917518:CMX917524 CWT917518:CWT917524 DGP917518:DGP917524 DQL917518:DQL917524 EAH917518:EAH917524 EKD917518:EKD917524 ETZ917518:ETZ917524 FDV917518:FDV917524 FNR917518:FNR917524 FXN917518:FXN917524 GHJ917518:GHJ917524 GRF917518:GRF917524 HBB917518:HBB917524 HKX917518:HKX917524 HUT917518:HUT917524 IEP917518:IEP917524 IOL917518:IOL917524 IYH917518:IYH917524 JID917518:JID917524 JRZ917518:JRZ917524 KBV917518:KBV917524 KLR917518:KLR917524 KVN917518:KVN917524 LFJ917518:LFJ917524 LPF917518:LPF917524 LZB917518:LZB917524 MIX917518:MIX917524 MST917518:MST917524 NCP917518:NCP917524 NML917518:NML917524 NWH917518:NWH917524 OGD917518:OGD917524 OPZ917518:OPZ917524 OZV917518:OZV917524 PJR917518:PJR917524 PTN917518:PTN917524 QDJ917518:QDJ917524 QNF917518:QNF917524 QXB917518:QXB917524 RGX917518:RGX917524 RQT917518:RQT917524 SAP917518:SAP917524 SKL917518:SKL917524 SUH917518:SUH917524 TED917518:TED917524 TNZ917518:TNZ917524 TXV917518:TXV917524 UHR917518:UHR917524 URN917518:URN917524 VBJ917518:VBJ917524 VLF917518:VLF917524 VVB917518:VVB917524 WEX917518:WEX917524 WOT917518:WOT917524 WYP917518:WYP917524 CH983054:CH983060 MD983054:MD983060 VZ983054:VZ983060 AFV983054:AFV983060 APR983054:APR983060 AZN983054:AZN983060 BJJ983054:BJJ983060 BTF983054:BTF983060 CDB983054:CDB983060 CMX983054:CMX983060 CWT983054:CWT983060 DGP983054:DGP983060 DQL983054:DQL983060 EAH983054:EAH983060 EKD983054:EKD983060 ETZ983054:ETZ983060 FDV983054:FDV983060 FNR983054:FNR983060 FXN983054:FXN983060 GHJ983054:GHJ983060 GRF983054:GRF983060 HBB983054:HBB983060 HKX983054:HKX983060 HUT983054:HUT983060 IEP983054:IEP983060 IOL983054:IOL983060 IYH983054:IYH983060 JID983054:JID983060 JRZ983054:JRZ983060 KBV983054:KBV983060 KLR983054:KLR983060 KVN983054:KVN983060 LFJ983054:LFJ983060 LPF983054:LPF983060 LZB983054:LZB983060 MIX983054:MIX983060 MST983054:MST983060 NCP983054:NCP983060 NML983054:NML983060 NWH983054:NWH983060 OGD983054:OGD983060 OPZ983054:OPZ983060 OZV983054:OZV983060 PJR983054:PJR983060 PTN983054:PTN983060 QDJ983054:QDJ983060 QNF983054:QNF983060 QXB983054:QXB983060 RGX983054:RGX983060 RQT983054:RQT983060 SAP983054:SAP983060 SKL983054:SKL983060 SUH983054:SUH983060 TED983054:TED983060 TNZ983054:TNZ983060 TXV983054:TXV983060 UHR983054:UHR983060 URN983054:URN983060 VBJ983054:VBJ983060 VLF983054:VLF983060 VVB983054:VVB983060 WEX983054:WEX983060 MD18:MD24">
      <formula1>900</formula1>
    </dataValidation>
    <dataValidation type="list" allowBlank="1" showInputMessage="1" showErrorMessage="1" errorTitle="Ошибка" error="Выберите значение из списка" sqref="LT24 VP24 AFL24 APH24 AZD24 BIZ24 BSV24 CCR24 CMN24 CWJ24 DGF24 DQB24 DZX24 EJT24 ETP24 FDL24 FNH24 FXD24 GGZ24 GQV24 HAR24 HKN24 HUJ24 IEF24 IOB24 IXX24 JHT24 JRP24 KBL24 KLH24 KVD24 LEZ24 LOV24 LYR24 MIN24 MSJ24 NCF24 NMB24 NVX24 OFT24 OPP24 OZL24 PJH24 PTD24 QCZ24 QMV24 QWR24 RGN24 RQJ24 SAF24 SKB24 STX24 TDT24 TNP24 TXL24 UHH24 URD24 VAZ24 VKV24 VUR24 WEN24 WOJ24 WYF24 WYF983060 M65556 LT65556 VP65556 AFL65556 APH65556 AZD65556 BIZ65556 BSV65556 CCR65556 CMN65556 CWJ65556 DGF65556 DQB65556 DZX65556 EJT65556 ETP65556 FDL65556 FNH65556 FXD65556 GGZ65556 GQV65556 HAR65556 HKN65556 HUJ65556 IEF65556 IOB65556 IXX65556 JHT65556 JRP65556 KBL65556 KLH65556 KVD65556 LEZ65556 LOV65556 LYR65556 MIN65556 MSJ65556 NCF65556 NMB65556 NVX65556 OFT65556 OPP65556 OZL65556 PJH65556 PTD65556 QCZ65556 QMV65556 QWR65556 RGN65556 RQJ65556 SAF65556 SKB65556 STX65556 TDT65556 TNP65556 TXL65556 UHH65556 URD65556 VAZ65556 VKV65556 VUR65556 WEN65556 WOJ65556 WYF65556 M131092 LT131092 VP131092 AFL131092 APH131092 AZD131092 BIZ131092 BSV131092 CCR131092 CMN131092 CWJ131092 DGF131092 DQB131092 DZX131092 EJT131092 ETP131092 FDL131092 FNH131092 FXD131092 GGZ131092 GQV131092 HAR131092 HKN131092 HUJ131092 IEF131092 IOB131092 IXX131092 JHT131092 JRP131092 KBL131092 KLH131092 KVD131092 LEZ131092 LOV131092 LYR131092 MIN131092 MSJ131092 NCF131092 NMB131092 NVX131092 OFT131092 OPP131092 OZL131092 PJH131092 PTD131092 QCZ131092 QMV131092 QWR131092 RGN131092 RQJ131092 SAF131092 SKB131092 STX131092 TDT131092 TNP131092 TXL131092 UHH131092 URD131092 VAZ131092 VKV131092 VUR131092 WEN131092 WOJ131092 WYF131092 M196628 LT196628 VP196628 AFL196628 APH196628 AZD196628 BIZ196628 BSV196628 CCR196628 CMN196628 CWJ196628 DGF196628 DQB196628 DZX196628 EJT196628 ETP196628 FDL196628 FNH196628 FXD196628 GGZ196628 GQV196628 HAR196628 HKN196628 HUJ196628 IEF196628 IOB196628 IXX196628 JHT196628 JRP196628 KBL196628 KLH196628 KVD196628 LEZ196628 LOV196628 LYR196628 MIN196628 MSJ196628 NCF196628 NMB196628 NVX196628 OFT196628 OPP196628 OZL196628 PJH196628 PTD196628 QCZ196628 QMV196628 QWR196628 RGN196628 RQJ196628 SAF196628 SKB196628 STX196628 TDT196628 TNP196628 TXL196628 UHH196628 URD196628 VAZ196628 VKV196628 VUR196628 WEN196628 WOJ196628 WYF196628 M262164 LT262164 VP262164 AFL262164 APH262164 AZD262164 BIZ262164 BSV262164 CCR262164 CMN262164 CWJ262164 DGF262164 DQB262164 DZX262164 EJT262164 ETP262164 FDL262164 FNH262164 FXD262164 GGZ262164 GQV262164 HAR262164 HKN262164 HUJ262164 IEF262164 IOB262164 IXX262164 JHT262164 JRP262164 KBL262164 KLH262164 KVD262164 LEZ262164 LOV262164 LYR262164 MIN262164 MSJ262164 NCF262164 NMB262164 NVX262164 OFT262164 OPP262164 OZL262164 PJH262164 PTD262164 QCZ262164 QMV262164 QWR262164 RGN262164 RQJ262164 SAF262164 SKB262164 STX262164 TDT262164 TNP262164 TXL262164 UHH262164 URD262164 VAZ262164 VKV262164 VUR262164 WEN262164 WOJ262164 WYF262164 M327700 LT327700 VP327700 AFL327700 APH327700 AZD327700 BIZ327700 BSV327700 CCR327700 CMN327700 CWJ327700 DGF327700 DQB327700 DZX327700 EJT327700 ETP327700 FDL327700 FNH327700 FXD327700 GGZ327700 GQV327700 HAR327700 HKN327700 HUJ327700 IEF327700 IOB327700 IXX327700 JHT327700 JRP327700 KBL327700 KLH327700 KVD327700 LEZ327700 LOV327700 LYR327700 MIN327700 MSJ327700 NCF327700 NMB327700 NVX327700 OFT327700 OPP327700 OZL327700 PJH327700 PTD327700 QCZ327700 QMV327700 QWR327700 RGN327700 RQJ327700 SAF327700 SKB327700 STX327700 TDT327700 TNP327700 TXL327700 UHH327700 URD327700 VAZ327700 VKV327700 VUR327700 WEN327700 WOJ327700 WYF327700 M393236 LT393236 VP393236 AFL393236 APH393236 AZD393236 BIZ393236 BSV393236 CCR393236 CMN393236 CWJ393236 DGF393236 DQB393236 DZX393236 EJT393236 ETP393236 FDL393236 FNH393236 FXD393236 GGZ393236 GQV393236 HAR393236 HKN393236 HUJ393236 IEF393236 IOB393236 IXX393236 JHT393236 JRP393236 KBL393236 KLH393236 KVD393236 LEZ393236 LOV393236 LYR393236 MIN393236 MSJ393236 NCF393236 NMB393236 NVX393236 OFT393236 OPP393236 OZL393236 PJH393236 PTD393236 QCZ393236 QMV393236 QWR393236 RGN393236 RQJ393236 SAF393236 SKB393236 STX393236 TDT393236 TNP393236 TXL393236 UHH393236 URD393236 VAZ393236 VKV393236 VUR393236 WEN393236 WOJ393236 WYF393236 M458772 LT458772 VP458772 AFL458772 APH458772 AZD458772 BIZ458772 BSV458772 CCR458772 CMN458772 CWJ458772 DGF458772 DQB458772 DZX458772 EJT458772 ETP458772 FDL458772 FNH458772 FXD458772 GGZ458772 GQV458772 HAR458772 HKN458772 HUJ458772 IEF458772 IOB458772 IXX458772 JHT458772 JRP458772 KBL458772 KLH458772 KVD458772 LEZ458772 LOV458772 LYR458772 MIN458772 MSJ458772 NCF458772 NMB458772 NVX458772 OFT458772 OPP458772 OZL458772 PJH458772 PTD458772 QCZ458772 QMV458772 QWR458772 RGN458772 RQJ458772 SAF458772 SKB458772 STX458772 TDT458772 TNP458772 TXL458772 UHH458772 URD458772 VAZ458772 VKV458772 VUR458772 WEN458772 WOJ458772 WYF458772 M524308 LT524308 VP524308 AFL524308 APH524308 AZD524308 BIZ524308 BSV524308 CCR524308 CMN524308 CWJ524308 DGF524308 DQB524308 DZX524308 EJT524308 ETP524308 FDL524308 FNH524308 FXD524308 GGZ524308 GQV524308 HAR524308 HKN524308 HUJ524308 IEF524308 IOB524308 IXX524308 JHT524308 JRP524308 KBL524308 KLH524308 KVD524308 LEZ524308 LOV524308 LYR524308 MIN524308 MSJ524308 NCF524308 NMB524308 NVX524308 OFT524308 OPP524308 OZL524308 PJH524308 PTD524308 QCZ524308 QMV524308 QWR524308 RGN524308 RQJ524308 SAF524308 SKB524308 STX524308 TDT524308 TNP524308 TXL524308 UHH524308 URD524308 VAZ524308 VKV524308 VUR524308 WEN524308 WOJ524308 WYF524308 M589844 LT589844 VP589844 AFL589844 APH589844 AZD589844 BIZ589844 BSV589844 CCR589844 CMN589844 CWJ589844 DGF589844 DQB589844 DZX589844 EJT589844 ETP589844 FDL589844 FNH589844 FXD589844 GGZ589844 GQV589844 HAR589844 HKN589844 HUJ589844 IEF589844 IOB589844 IXX589844 JHT589844 JRP589844 KBL589844 KLH589844 KVD589844 LEZ589844 LOV589844 LYR589844 MIN589844 MSJ589844 NCF589844 NMB589844 NVX589844 OFT589844 OPP589844 OZL589844 PJH589844 PTD589844 QCZ589844 QMV589844 QWR589844 RGN589844 RQJ589844 SAF589844 SKB589844 STX589844 TDT589844 TNP589844 TXL589844 UHH589844 URD589844 VAZ589844 VKV589844 VUR589844 WEN589844 WOJ589844 WYF589844 M655380 LT655380 VP655380 AFL655380 APH655380 AZD655380 BIZ655380 BSV655380 CCR655380 CMN655380 CWJ655380 DGF655380 DQB655380 DZX655380 EJT655380 ETP655380 FDL655380 FNH655380 FXD655380 GGZ655380 GQV655380 HAR655380 HKN655380 HUJ655380 IEF655380 IOB655380 IXX655380 JHT655380 JRP655380 KBL655380 KLH655380 KVD655380 LEZ655380 LOV655380 LYR655380 MIN655380 MSJ655380 NCF655380 NMB655380 NVX655380 OFT655380 OPP655380 OZL655380 PJH655380 PTD655380 QCZ655380 QMV655380 QWR655380 RGN655380 RQJ655380 SAF655380 SKB655380 STX655380 TDT655380 TNP655380 TXL655380 UHH655380 URD655380 VAZ655380 VKV655380 VUR655380 WEN655380 WOJ655380 WYF655380 M720916 LT720916 VP720916 AFL720916 APH720916 AZD720916 BIZ720916 BSV720916 CCR720916 CMN720916 CWJ720916 DGF720916 DQB720916 DZX720916 EJT720916 ETP720916 FDL720916 FNH720916 FXD720916 GGZ720916 GQV720916 HAR720916 HKN720916 HUJ720916 IEF720916 IOB720916 IXX720916 JHT720916 JRP720916 KBL720916 KLH720916 KVD720916 LEZ720916 LOV720916 LYR720916 MIN720916 MSJ720916 NCF720916 NMB720916 NVX720916 OFT720916 OPP720916 OZL720916 PJH720916 PTD720916 QCZ720916 QMV720916 QWR720916 RGN720916 RQJ720916 SAF720916 SKB720916 STX720916 TDT720916 TNP720916 TXL720916 UHH720916 URD720916 VAZ720916 VKV720916 VUR720916 WEN720916 WOJ720916 WYF720916 M786452 LT786452 VP786452 AFL786452 APH786452 AZD786452 BIZ786452 BSV786452 CCR786452 CMN786452 CWJ786452 DGF786452 DQB786452 DZX786452 EJT786452 ETP786452 FDL786452 FNH786452 FXD786452 GGZ786452 GQV786452 HAR786452 HKN786452 HUJ786452 IEF786452 IOB786452 IXX786452 JHT786452 JRP786452 KBL786452 KLH786452 KVD786452 LEZ786452 LOV786452 LYR786452 MIN786452 MSJ786452 NCF786452 NMB786452 NVX786452 OFT786452 OPP786452 OZL786452 PJH786452 PTD786452 QCZ786452 QMV786452 QWR786452 RGN786452 RQJ786452 SAF786452 SKB786452 STX786452 TDT786452 TNP786452 TXL786452 UHH786452 URD786452 VAZ786452 VKV786452 VUR786452 WEN786452 WOJ786452 WYF786452 M851988 LT851988 VP851988 AFL851988 APH851988 AZD851988 BIZ851988 BSV851988 CCR851988 CMN851988 CWJ851988 DGF851988 DQB851988 DZX851988 EJT851988 ETP851988 FDL851988 FNH851988 FXD851988 GGZ851988 GQV851988 HAR851988 HKN851988 HUJ851988 IEF851988 IOB851988 IXX851988 JHT851988 JRP851988 KBL851988 KLH851988 KVD851988 LEZ851988 LOV851988 LYR851988 MIN851988 MSJ851988 NCF851988 NMB851988 NVX851988 OFT851988 OPP851988 OZL851988 PJH851988 PTD851988 QCZ851988 QMV851988 QWR851988 RGN851988 RQJ851988 SAF851988 SKB851988 STX851988 TDT851988 TNP851988 TXL851988 UHH851988 URD851988 VAZ851988 VKV851988 VUR851988 WEN851988 WOJ851988 WYF851988 M917524 LT917524 VP917524 AFL917524 APH917524 AZD917524 BIZ917524 BSV917524 CCR917524 CMN917524 CWJ917524 DGF917524 DQB917524 DZX917524 EJT917524 ETP917524 FDL917524 FNH917524 FXD917524 GGZ917524 GQV917524 HAR917524 HKN917524 HUJ917524 IEF917524 IOB917524 IXX917524 JHT917524 JRP917524 KBL917524 KLH917524 KVD917524 LEZ917524 LOV917524 LYR917524 MIN917524 MSJ917524 NCF917524 NMB917524 NVX917524 OFT917524 OPP917524 OZL917524 PJH917524 PTD917524 QCZ917524 QMV917524 QWR917524 RGN917524 RQJ917524 SAF917524 SKB917524 STX917524 TDT917524 TNP917524 TXL917524 UHH917524 URD917524 VAZ917524 VKV917524 VUR917524 WEN917524 WOJ917524 WYF917524 M983060 LT983060 VP983060 AFL983060 APH983060 AZD983060 BIZ983060 BSV983060 CCR983060 CMN983060 CWJ983060 DGF983060 DQB983060 DZX983060 EJT983060 ETP983060 FDL983060 FNH983060 FXD983060 GGZ983060 GQV983060 HAR983060 HKN983060 HUJ983060 IEF983060 IOB983060 IXX983060 JHT983060 JRP983060 KBL983060 KLH983060 KVD983060 LEZ983060 LOV983060 LYR983060 MIN983060 MSJ983060 NCF983060 NMB983060 NVX983060 OFT983060 OPP983060 OZL983060 PJH983060 PTD983060 QCZ983060 QMV983060 QWR983060 RGN983060 RQJ983060 SAF983060 SKB983060 STX983060 TDT983060 TNP983060 TXL983060 UHH983060 URD983060 VAZ983060 VKV983060 VUR983060 WEN983060 WOJ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LY65556:LY65557 VU65556:VU65557 AFQ65556:AFQ65557 APM65556:APM65557 AZI65556:AZI65557 BJE65556:BJE65557 BTA65556:BTA65557 CCW65556:CCW65557 CMS65556:CMS65557 CWO65556:CWO65557 DGK65556:DGK65557 DQG65556:DQG65557 EAC65556:EAC65557 EJY65556:EJY65557 ETU65556:ETU65557 FDQ65556:FDQ65557 FNM65556:FNM65557 FXI65556:FXI65557 GHE65556:GHE65557 GRA65556:GRA65557 HAW65556:HAW65557 HKS65556:HKS65557 HUO65556:HUO65557 IEK65556:IEK65557 IOG65556:IOG65557 IYC65556:IYC65557 JHY65556:JHY65557 JRU65556:JRU65557 KBQ65556:KBQ65557 KLM65556:KLM65557 KVI65556:KVI65557 LFE65556:LFE65557 LPA65556:LPA65557 LYW65556:LYW65557 MIS65556:MIS65557 MSO65556:MSO65557 NCK65556:NCK65557 NMG65556:NMG65557 NWC65556:NWC65557 OFY65556:OFY65557 OPU65556:OPU65557 OZQ65556:OZQ65557 PJM65556:PJM65557 PTI65556:PTI65557 QDE65556:QDE65557 QNA65556:QNA65557 QWW65556:QWW65557 RGS65556:RGS65557 RQO65556:RQO65557 SAK65556:SAK65557 SKG65556:SKG65557 SUC65556:SUC65557 TDY65556:TDY65557 TNU65556:TNU65557 TXQ65556:TXQ65557 UHM65556:UHM65557 URI65556:URI65557 VBE65556:VBE65557 VLA65556:VLA65557 VUW65556:VUW65557 WES65556:WES65557 WOO65556:WOO65557 WYK65556:WYK65557 R131092:R131093 LY131092:LY131093 VU131092:VU131093 AFQ131092:AFQ131093 APM131092:APM131093 AZI131092:AZI131093 BJE131092:BJE131093 BTA131092:BTA131093 CCW131092:CCW131093 CMS131092:CMS131093 CWO131092:CWO131093 DGK131092:DGK131093 DQG131092:DQG131093 EAC131092:EAC131093 EJY131092:EJY131093 ETU131092:ETU131093 FDQ131092:FDQ131093 FNM131092:FNM131093 FXI131092:FXI131093 GHE131092:GHE131093 GRA131092:GRA131093 HAW131092:HAW131093 HKS131092:HKS131093 HUO131092:HUO131093 IEK131092:IEK131093 IOG131092:IOG131093 IYC131092:IYC131093 JHY131092:JHY131093 JRU131092:JRU131093 KBQ131092:KBQ131093 KLM131092:KLM131093 KVI131092:KVI131093 LFE131092:LFE131093 LPA131092:LPA131093 LYW131092:LYW131093 MIS131092:MIS131093 MSO131092:MSO131093 NCK131092:NCK131093 NMG131092:NMG131093 NWC131092:NWC131093 OFY131092:OFY131093 OPU131092:OPU131093 OZQ131092:OZQ131093 PJM131092:PJM131093 PTI131092:PTI131093 QDE131092:QDE131093 QNA131092:QNA131093 QWW131092:QWW131093 RGS131092:RGS131093 RQO131092:RQO131093 SAK131092:SAK131093 SKG131092:SKG131093 SUC131092:SUC131093 TDY131092:TDY131093 TNU131092:TNU131093 TXQ131092:TXQ131093 UHM131092:UHM131093 URI131092:URI131093 VBE131092:VBE131093 VLA131092:VLA131093 VUW131092:VUW131093 WES131092:WES131093 WOO131092:WOO131093 WYK131092:WYK131093 R196628:R196629 LY196628:LY196629 VU196628:VU196629 AFQ196628:AFQ196629 APM196628:APM196629 AZI196628:AZI196629 BJE196628:BJE196629 BTA196628:BTA196629 CCW196628:CCW196629 CMS196628:CMS196629 CWO196628:CWO196629 DGK196628:DGK196629 DQG196628:DQG196629 EAC196628:EAC196629 EJY196628:EJY196629 ETU196628:ETU196629 FDQ196628:FDQ196629 FNM196628:FNM196629 FXI196628:FXI196629 GHE196628:GHE196629 GRA196628:GRA196629 HAW196628:HAW196629 HKS196628:HKS196629 HUO196628:HUO196629 IEK196628:IEK196629 IOG196628:IOG196629 IYC196628:IYC196629 JHY196628:JHY196629 JRU196628:JRU196629 KBQ196628:KBQ196629 KLM196628:KLM196629 KVI196628:KVI196629 LFE196628:LFE196629 LPA196628:LPA196629 LYW196628:LYW196629 MIS196628:MIS196629 MSO196628:MSO196629 NCK196628:NCK196629 NMG196628:NMG196629 NWC196628:NWC196629 OFY196628:OFY196629 OPU196628:OPU196629 OZQ196628:OZQ196629 PJM196628:PJM196629 PTI196628:PTI196629 QDE196628:QDE196629 QNA196628:QNA196629 QWW196628:QWW196629 RGS196628:RGS196629 RQO196628:RQO196629 SAK196628:SAK196629 SKG196628:SKG196629 SUC196628:SUC196629 TDY196628:TDY196629 TNU196628:TNU196629 TXQ196628:TXQ196629 UHM196628:UHM196629 URI196628:URI196629 VBE196628:VBE196629 VLA196628:VLA196629 VUW196628:VUW196629 WES196628:WES196629 WOO196628:WOO196629 WYK196628:WYK196629 R262164:R262165 LY262164:LY262165 VU262164:VU262165 AFQ262164:AFQ262165 APM262164:APM262165 AZI262164:AZI262165 BJE262164:BJE262165 BTA262164:BTA262165 CCW262164:CCW262165 CMS262164:CMS262165 CWO262164:CWO262165 DGK262164:DGK262165 DQG262164:DQG262165 EAC262164:EAC262165 EJY262164:EJY262165 ETU262164:ETU262165 FDQ262164:FDQ262165 FNM262164:FNM262165 FXI262164:FXI262165 GHE262164:GHE262165 GRA262164:GRA262165 HAW262164:HAW262165 HKS262164:HKS262165 HUO262164:HUO262165 IEK262164:IEK262165 IOG262164:IOG262165 IYC262164:IYC262165 JHY262164:JHY262165 JRU262164:JRU262165 KBQ262164:KBQ262165 KLM262164:KLM262165 KVI262164:KVI262165 LFE262164:LFE262165 LPA262164:LPA262165 LYW262164:LYW262165 MIS262164:MIS262165 MSO262164:MSO262165 NCK262164:NCK262165 NMG262164:NMG262165 NWC262164:NWC262165 OFY262164:OFY262165 OPU262164:OPU262165 OZQ262164:OZQ262165 PJM262164:PJM262165 PTI262164:PTI262165 QDE262164:QDE262165 QNA262164:QNA262165 QWW262164:QWW262165 RGS262164:RGS262165 RQO262164:RQO262165 SAK262164:SAK262165 SKG262164:SKG262165 SUC262164:SUC262165 TDY262164:TDY262165 TNU262164:TNU262165 TXQ262164:TXQ262165 UHM262164:UHM262165 URI262164:URI262165 VBE262164:VBE262165 VLA262164:VLA262165 VUW262164:VUW262165 WES262164:WES262165 WOO262164:WOO262165 WYK262164:WYK262165 R327700:R327701 LY327700:LY327701 VU327700:VU327701 AFQ327700:AFQ327701 APM327700:APM327701 AZI327700:AZI327701 BJE327700:BJE327701 BTA327700:BTA327701 CCW327700:CCW327701 CMS327700:CMS327701 CWO327700:CWO327701 DGK327700:DGK327701 DQG327700:DQG327701 EAC327700:EAC327701 EJY327700:EJY327701 ETU327700:ETU327701 FDQ327700:FDQ327701 FNM327700:FNM327701 FXI327700:FXI327701 GHE327700:GHE327701 GRA327700:GRA327701 HAW327700:HAW327701 HKS327700:HKS327701 HUO327700:HUO327701 IEK327700:IEK327701 IOG327700:IOG327701 IYC327700:IYC327701 JHY327700:JHY327701 JRU327700:JRU327701 KBQ327700:KBQ327701 KLM327700:KLM327701 KVI327700:KVI327701 LFE327700:LFE327701 LPA327700:LPA327701 LYW327700:LYW327701 MIS327700:MIS327701 MSO327700:MSO327701 NCK327700:NCK327701 NMG327700:NMG327701 NWC327700:NWC327701 OFY327700:OFY327701 OPU327700:OPU327701 OZQ327700:OZQ327701 PJM327700:PJM327701 PTI327700:PTI327701 QDE327700:QDE327701 QNA327700:QNA327701 QWW327700:QWW327701 RGS327700:RGS327701 RQO327700:RQO327701 SAK327700:SAK327701 SKG327700:SKG327701 SUC327700:SUC327701 TDY327700:TDY327701 TNU327700:TNU327701 TXQ327700:TXQ327701 UHM327700:UHM327701 URI327700:URI327701 VBE327700:VBE327701 VLA327700:VLA327701 VUW327700:VUW327701 WES327700:WES327701 WOO327700:WOO327701 WYK327700:WYK327701 R393236:R393237 LY393236:LY393237 VU393236:VU393237 AFQ393236:AFQ393237 APM393236:APM393237 AZI393236:AZI393237 BJE393236:BJE393237 BTA393236:BTA393237 CCW393236:CCW393237 CMS393236:CMS393237 CWO393236:CWO393237 DGK393236:DGK393237 DQG393236:DQG393237 EAC393236:EAC393237 EJY393236:EJY393237 ETU393236:ETU393237 FDQ393236:FDQ393237 FNM393236:FNM393237 FXI393236:FXI393237 GHE393236:GHE393237 GRA393236:GRA393237 HAW393236:HAW393237 HKS393236:HKS393237 HUO393236:HUO393237 IEK393236:IEK393237 IOG393236:IOG393237 IYC393236:IYC393237 JHY393236:JHY393237 JRU393236:JRU393237 KBQ393236:KBQ393237 KLM393236:KLM393237 KVI393236:KVI393237 LFE393236:LFE393237 LPA393236:LPA393237 LYW393236:LYW393237 MIS393236:MIS393237 MSO393236:MSO393237 NCK393236:NCK393237 NMG393236:NMG393237 NWC393236:NWC393237 OFY393236:OFY393237 OPU393236:OPU393237 OZQ393236:OZQ393237 PJM393236:PJM393237 PTI393236:PTI393237 QDE393236:QDE393237 QNA393236:QNA393237 QWW393236:QWW393237 RGS393236:RGS393237 RQO393236:RQO393237 SAK393236:SAK393237 SKG393236:SKG393237 SUC393236:SUC393237 TDY393236:TDY393237 TNU393236:TNU393237 TXQ393236:TXQ393237 UHM393236:UHM393237 URI393236:URI393237 VBE393236:VBE393237 VLA393236:VLA393237 VUW393236:VUW393237 WES393236:WES393237 WOO393236:WOO393237 WYK393236:WYK393237 R458772:R458773 LY458772:LY458773 VU458772:VU458773 AFQ458772:AFQ458773 APM458772:APM458773 AZI458772:AZI458773 BJE458772:BJE458773 BTA458772:BTA458773 CCW458772:CCW458773 CMS458772:CMS458773 CWO458772:CWO458773 DGK458772:DGK458773 DQG458772:DQG458773 EAC458772:EAC458773 EJY458772:EJY458773 ETU458772:ETU458773 FDQ458772:FDQ458773 FNM458772:FNM458773 FXI458772:FXI458773 GHE458772:GHE458773 GRA458772:GRA458773 HAW458772:HAW458773 HKS458772:HKS458773 HUO458772:HUO458773 IEK458772:IEK458773 IOG458772:IOG458773 IYC458772:IYC458773 JHY458772:JHY458773 JRU458772:JRU458773 KBQ458772:KBQ458773 KLM458772:KLM458773 KVI458772:KVI458773 LFE458772:LFE458773 LPA458772:LPA458773 LYW458772:LYW458773 MIS458772:MIS458773 MSO458772:MSO458773 NCK458772:NCK458773 NMG458772:NMG458773 NWC458772:NWC458773 OFY458772:OFY458773 OPU458772:OPU458773 OZQ458772:OZQ458773 PJM458772:PJM458773 PTI458772:PTI458773 QDE458772:QDE458773 QNA458772:QNA458773 QWW458772:QWW458773 RGS458772:RGS458773 RQO458772:RQO458773 SAK458772:SAK458773 SKG458772:SKG458773 SUC458772:SUC458773 TDY458772:TDY458773 TNU458772:TNU458773 TXQ458772:TXQ458773 UHM458772:UHM458773 URI458772:URI458773 VBE458772:VBE458773 VLA458772:VLA458773 VUW458772:VUW458773 WES458772:WES458773 WOO458772:WOO458773 WYK458772:WYK458773 R524308:R524309 LY524308:LY524309 VU524308:VU524309 AFQ524308:AFQ524309 APM524308:APM524309 AZI524308:AZI524309 BJE524308:BJE524309 BTA524308:BTA524309 CCW524308:CCW524309 CMS524308:CMS524309 CWO524308:CWO524309 DGK524308:DGK524309 DQG524308:DQG524309 EAC524308:EAC524309 EJY524308:EJY524309 ETU524308:ETU524309 FDQ524308:FDQ524309 FNM524308:FNM524309 FXI524308:FXI524309 GHE524308:GHE524309 GRA524308:GRA524309 HAW524308:HAW524309 HKS524308:HKS524309 HUO524308:HUO524309 IEK524308:IEK524309 IOG524308:IOG524309 IYC524308:IYC524309 JHY524308:JHY524309 JRU524308:JRU524309 KBQ524308:KBQ524309 KLM524308:KLM524309 KVI524308:KVI524309 LFE524308:LFE524309 LPA524308:LPA524309 LYW524308:LYW524309 MIS524308:MIS524309 MSO524308:MSO524309 NCK524308:NCK524309 NMG524308:NMG524309 NWC524308:NWC524309 OFY524308:OFY524309 OPU524308:OPU524309 OZQ524308:OZQ524309 PJM524308:PJM524309 PTI524308:PTI524309 QDE524308:QDE524309 QNA524308:QNA524309 QWW524308:QWW524309 RGS524308:RGS524309 RQO524308:RQO524309 SAK524308:SAK524309 SKG524308:SKG524309 SUC524308:SUC524309 TDY524308:TDY524309 TNU524308:TNU524309 TXQ524308:TXQ524309 UHM524308:UHM524309 URI524308:URI524309 VBE524308:VBE524309 VLA524308:VLA524309 VUW524308:VUW524309 WES524308:WES524309 WOO524308:WOO524309 WYK524308:WYK524309 R589844:R589845 LY589844:LY589845 VU589844:VU589845 AFQ589844:AFQ589845 APM589844:APM589845 AZI589844:AZI589845 BJE589844:BJE589845 BTA589844:BTA589845 CCW589844:CCW589845 CMS589844:CMS589845 CWO589844:CWO589845 DGK589844:DGK589845 DQG589844:DQG589845 EAC589844:EAC589845 EJY589844:EJY589845 ETU589844:ETU589845 FDQ589844:FDQ589845 FNM589844:FNM589845 FXI589844:FXI589845 GHE589844:GHE589845 GRA589844:GRA589845 HAW589844:HAW589845 HKS589844:HKS589845 HUO589844:HUO589845 IEK589844:IEK589845 IOG589844:IOG589845 IYC589844:IYC589845 JHY589844:JHY589845 JRU589844:JRU589845 KBQ589844:KBQ589845 KLM589844:KLM589845 KVI589844:KVI589845 LFE589844:LFE589845 LPA589844:LPA589845 LYW589844:LYW589845 MIS589844:MIS589845 MSO589844:MSO589845 NCK589844:NCK589845 NMG589844:NMG589845 NWC589844:NWC589845 OFY589844:OFY589845 OPU589844:OPU589845 OZQ589844:OZQ589845 PJM589844:PJM589845 PTI589844:PTI589845 QDE589844:QDE589845 QNA589844:QNA589845 QWW589844:QWW589845 RGS589844:RGS589845 RQO589844:RQO589845 SAK589844:SAK589845 SKG589844:SKG589845 SUC589844:SUC589845 TDY589844:TDY589845 TNU589844:TNU589845 TXQ589844:TXQ589845 UHM589844:UHM589845 URI589844:URI589845 VBE589844:VBE589845 VLA589844:VLA589845 VUW589844:VUW589845 WES589844:WES589845 WOO589844:WOO589845 WYK589844:WYK589845 R655380:R655381 LY655380:LY655381 VU655380:VU655381 AFQ655380:AFQ655381 APM655380:APM655381 AZI655380:AZI655381 BJE655380:BJE655381 BTA655380:BTA655381 CCW655380:CCW655381 CMS655380:CMS655381 CWO655380:CWO655381 DGK655380:DGK655381 DQG655380:DQG655381 EAC655380:EAC655381 EJY655380:EJY655381 ETU655380:ETU655381 FDQ655380:FDQ655381 FNM655380:FNM655381 FXI655380:FXI655381 GHE655380:GHE655381 GRA655380:GRA655381 HAW655380:HAW655381 HKS655380:HKS655381 HUO655380:HUO655381 IEK655380:IEK655381 IOG655380:IOG655381 IYC655380:IYC655381 JHY655380:JHY655381 JRU655380:JRU655381 KBQ655380:KBQ655381 KLM655380:KLM655381 KVI655380:KVI655381 LFE655380:LFE655381 LPA655380:LPA655381 LYW655380:LYW655381 MIS655380:MIS655381 MSO655380:MSO655381 NCK655380:NCK655381 NMG655380:NMG655381 NWC655380:NWC655381 OFY655380:OFY655381 OPU655380:OPU655381 OZQ655380:OZQ655381 PJM655380:PJM655381 PTI655380:PTI655381 QDE655380:QDE655381 QNA655380:QNA655381 QWW655380:QWW655381 RGS655380:RGS655381 RQO655380:RQO655381 SAK655380:SAK655381 SKG655380:SKG655381 SUC655380:SUC655381 TDY655380:TDY655381 TNU655380:TNU655381 TXQ655380:TXQ655381 UHM655380:UHM655381 URI655380:URI655381 VBE655380:VBE655381 VLA655380:VLA655381 VUW655380:VUW655381 WES655380:WES655381 WOO655380:WOO655381 WYK655380:WYK655381 R720916:R720917 LY720916:LY720917 VU720916:VU720917 AFQ720916:AFQ720917 APM720916:APM720917 AZI720916:AZI720917 BJE720916:BJE720917 BTA720916:BTA720917 CCW720916:CCW720917 CMS720916:CMS720917 CWO720916:CWO720917 DGK720916:DGK720917 DQG720916:DQG720917 EAC720916:EAC720917 EJY720916:EJY720917 ETU720916:ETU720917 FDQ720916:FDQ720917 FNM720916:FNM720917 FXI720916:FXI720917 GHE720916:GHE720917 GRA720916:GRA720917 HAW720916:HAW720917 HKS720916:HKS720917 HUO720916:HUO720917 IEK720916:IEK720917 IOG720916:IOG720917 IYC720916:IYC720917 JHY720916:JHY720917 JRU720916:JRU720917 KBQ720916:KBQ720917 KLM720916:KLM720917 KVI720916:KVI720917 LFE720916:LFE720917 LPA720916:LPA720917 LYW720916:LYW720917 MIS720916:MIS720917 MSO720916:MSO720917 NCK720916:NCK720917 NMG720916:NMG720917 NWC720916:NWC720917 OFY720916:OFY720917 OPU720916:OPU720917 OZQ720916:OZQ720917 PJM720916:PJM720917 PTI720916:PTI720917 QDE720916:QDE720917 QNA720916:QNA720917 QWW720916:QWW720917 RGS720916:RGS720917 RQO720916:RQO720917 SAK720916:SAK720917 SKG720916:SKG720917 SUC720916:SUC720917 TDY720916:TDY720917 TNU720916:TNU720917 TXQ720916:TXQ720917 UHM720916:UHM720917 URI720916:URI720917 VBE720916:VBE720917 VLA720916:VLA720917 VUW720916:VUW720917 WES720916:WES720917 WOO720916:WOO720917 WYK720916:WYK720917 R786452:R786453 LY786452:LY786453 VU786452:VU786453 AFQ786452:AFQ786453 APM786452:APM786453 AZI786452:AZI786453 BJE786452:BJE786453 BTA786452:BTA786453 CCW786452:CCW786453 CMS786452:CMS786453 CWO786452:CWO786453 DGK786452:DGK786453 DQG786452:DQG786453 EAC786452:EAC786453 EJY786452:EJY786453 ETU786452:ETU786453 FDQ786452:FDQ786453 FNM786452:FNM786453 FXI786452:FXI786453 GHE786452:GHE786453 GRA786452:GRA786453 HAW786452:HAW786453 HKS786452:HKS786453 HUO786452:HUO786453 IEK786452:IEK786453 IOG786452:IOG786453 IYC786452:IYC786453 JHY786452:JHY786453 JRU786452:JRU786453 KBQ786452:KBQ786453 KLM786452:KLM786453 KVI786452:KVI786453 LFE786452:LFE786453 LPA786452:LPA786453 LYW786452:LYW786453 MIS786452:MIS786453 MSO786452:MSO786453 NCK786452:NCK786453 NMG786452:NMG786453 NWC786452:NWC786453 OFY786452:OFY786453 OPU786452:OPU786453 OZQ786452:OZQ786453 PJM786452:PJM786453 PTI786452:PTI786453 QDE786452:QDE786453 QNA786452:QNA786453 QWW786452:QWW786453 RGS786452:RGS786453 RQO786452:RQO786453 SAK786452:SAK786453 SKG786452:SKG786453 SUC786452:SUC786453 TDY786452:TDY786453 TNU786452:TNU786453 TXQ786452:TXQ786453 UHM786452:UHM786453 URI786452:URI786453 VBE786452:VBE786453 VLA786452:VLA786453 VUW786452:VUW786453 WES786452:WES786453 WOO786452:WOO786453 WYK786452:WYK786453 R851988:R851989 LY851988:LY851989 VU851988:VU851989 AFQ851988:AFQ851989 APM851988:APM851989 AZI851988:AZI851989 BJE851988:BJE851989 BTA851988:BTA851989 CCW851988:CCW851989 CMS851988:CMS851989 CWO851988:CWO851989 DGK851988:DGK851989 DQG851988:DQG851989 EAC851988:EAC851989 EJY851988:EJY851989 ETU851988:ETU851989 FDQ851988:FDQ851989 FNM851988:FNM851989 FXI851988:FXI851989 GHE851988:GHE851989 GRA851988:GRA851989 HAW851988:HAW851989 HKS851988:HKS851989 HUO851988:HUO851989 IEK851988:IEK851989 IOG851988:IOG851989 IYC851988:IYC851989 JHY851988:JHY851989 JRU851988:JRU851989 KBQ851988:KBQ851989 KLM851988:KLM851989 KVI851988:KVI851989 LFE851988:LFE851989 LPA851988:LPA851989 LYW851988:LYW851989 MIS851988:MIS851989 MSO851988:MSO851989 NCK851988:NCK851989 NMG851988:NMG851989 NWC851988:NWC851989 OFY851988:OFY851989 OPU851988:OPU851989 OZQ851988:OZQ851989 PJM851988:PJM851989 PTI851988:PTI851989 QDE851988:QDE851989 QNA851988:QNA851989 QWW851988:QWW851989 RGS851988:RGS851989 RQO851988:RQO851989 SAK851988:SAK851989 SKG851988:SKG851989 SUC851988:SUC851989 TDY851988:TDY851989 TNU851988:TNU851989 TXQ851988:TXQ851989 UHM851988:UHM851989 URI851988:URI851989 VBE851988:VBE851989 VLA851988:VLA851989 VUW851988:VUW851989 WES851988:WES851989 WOO851988:WOO851989 WYK851988:WYK851989 R917524:R917525 LY917524:LY917525 VU917524:VU917525 AFQ917524:AFQ917525 APM917524:APM917525 AZI917524:AZI917525 BJE917524:BJE917525 BTA917524:BTA917525 CCW917524:CCW917525 CMS917524:CMS917525 CWO917524:CWO917525 DGK917524:DGK917525 DQG917524:DQG917525 EAC917524:EAC917525 EJY917524:EJY917525 ETU917524:ETU917525 FDQ917524:FDQ917525 FNM917524:FNM917525 FXI917524:FXI917525 GHE917524:GHE917525 GRA917524:GRA917525 HAW917524:HAW917525 HKS917524:HKS917525 HUO917524:HUO917525 IEK917524:IEK917525 IOG917524:IOG917525 IYC917524:IYC917525 JHY917524:JHY917525 JRU917524:JRU917525 KBQ917524:KBQ917525 KLM917524:KLM917525 KVI917524:KVI917525 LFE917524:LFE917525 LPA917524:LPA917525 LYW917524:LYW917525 MIS917524:MIS917525 MSO917524:MSO917525 NCK917524:NCK917525 NMG917524:NMG917525 NWC917524:NWC917525 OFY917524:OFY917525 OPU917524:OPU917525 OZQ917524:OZQ917525 PJM917524:PJM917525 PTI917524:PTI917525 QDE917524:QDE917525 QNA917524:QNA917525 QWW917524:QWW917525 RGS917524:RGS917525 RQO917524:RQO917525 SAK917524:SAK917525 SKG917524:SKG917525 SUC917524:SUC917525 TDY917524:TDY917525 TNU917524:TNU917525 TXQ917524:TXQ917525 UHM917524:UHM917525 URI917524:URI917525 VBE917524:VBE917525 VLA917524:VLA917525 VUW917524:VUW917525 WES917524:WES917525 WOO917524:WOO917525 WYK917524:WYK917525 R983060:R983061 LY983060:LY983061 VU983060:VU983061 AFQ983060:AFQ983061 APM983060:APM983061 AZI983060:AZI983061 BJE983060:BJE983061 BTA983060:BTA983061 CCW983060:CCW983061 CMS983060:CMS983061 CWO983060:CWO983061 DGK983060:DGK983061 DQG983060:DQG983061 EAC983060:EAC983061 EJY983060:EJY983061 ETU983060:ETU983061 FDQ983060:FDQ983061 FNM983060:FNM983061 FXI983060:FXI983061 GHE983060:GHE983061 GRA983060:GRA983061 HAW983060:HAW983061 HKS983060:HKS983061 HUO983060:HUO983061 IEK983060:IEK983061 IOG983060:IOG983061 IYC983060:IYC983061 JHY983060:JHY983061 JRU983060:JRU983061 KBQ983060:KBQ983061 KLM983060:KLM983061 KVI983060:KVI983061 LFE983060:LFE983061 LPA983060:LPA983061 LYW983060:LYW983061 MIS983060:MIS983061 MSO983060:MSO983061 NCK983060:NCK983061 NMG983060:NMG983061 NWC983060:NWC983061 OFY983060:OFY983061 OPU983060:OPU983061 OZQ983060:OZQ983061 PJM983060:PJM983061 PTI983060:PTI983061 QDE983060:QDE983061 QNA983060:QNA983061 QWW983060:QWW983061 RGS983060:RGS983061 RQO983060:RQO983061 SAK983060:SAK983061 SKG983060:SKG983061 SUC983060:SUC983061 TDY983060:TDY983061 TNU983060:TNU983061 TXQ983060:TXQ983061 UHM983060:UHM983061 URI983060:URI983061 VBE983060:VBE983061 VLA983060:VLA983061 VUW983060:VUW983061 WES983060:WES983061 WOO983060:WOO983061 WYK983060:WYK983061 WYM983060:WYM983061 T65556:T65557 MA65556:MA65557 VW65556:VW65557 AFS65556:AFS65557 APO65556:APO65557 AZK65556:AZK65557 BJG65556:BJG65557 BTC65556:BTC65557 CCY65556:CCY65557 CMU65556:CMU65557 CWQ65556:CWQ65557 DGM65556:DGM65557 DQI65556:DQI65557 EAE65556:EAE65557 EKA65556:EKA65557 ETW65556:ETW65557 FDS65556:FDS65557 FNO65556:FNO65557 FXK65556:FXK65557 GHG65556:GHG65557 GRC65556:GRC65557 HAY65556:HAY65557 HKU65556:HKU65557 HUQ65556:HUQ65557 IEM65556:IEM65557 IOI65556:IOI65557 IYE65556:IYE65557 JIA65556:JIA65557 JRW65556:JRW65557 KBS65556:KBS65557 KLO65556:KLO65557 KVK65556:KVK65557 LFG65556:LFG65557 LPC65556:LPC65557 LYY65556:LYY65557 MIU65556:MIU65557 MSQ65556:MSQ65557 NCM65556:NCM65557 NMI65556:NMI65557 NWE65556:NWE65557 OGA65556:OGA65557 OPW65556:OPW65557 OZS65556:OZS65557 PJO65556:PJO65557 PTK65556:PTK65557 QDG65556:QDG65557 QNC65556:QNC65557 QWY65556:QWY65557 RGU65556:RGU65557 RQQ65556:RQQ65557 SAM65556:SAM65557 SKI65556:SKI65557 SUE65556:SUE65557 TEA65556:TEA65557 TNW65556:TNW65557 TXS65556:TXS65557 UHO65556:UHO65557 URK65556:URK65557 VBG65556:VBG65557 VLC65556:VLC65557 VUY65556:VUY65557 WEU65556:WEU65557 WOQ65556:WOQ65557 WYM65556:WYM65557 T131092:T131093 MA131092:MA131093 VW131092:VW131093 AFS131092:AFS131093 APO131092:APO131093 AZK131092:AZK131093 BJG131092:BJG131093 BTC131092:BTC131093 CCY131092:CCY131093 CMU131092:CMU131093 CWQ131092:CWQ131093 DGM131092:DGM131093 DQI131092:DQI131093 EAE131092:EAE131093 EKA131092:EKA131093 ETW131092:ETW131093 FDS131092:FDS131093 FNO131092:FNO131093 FXK131092:FXK131093 GHG131092:GHG131093 GRC131092:GRC131093 HAY131092:HAY131093 HKU131092:HKU131093 HUQ131092:HUQ131093 IEM131092:IEM131093 IOI131092:IOI131093 IYE131092:IYE131093 JIA131092:JIA131093 JRW131092:JRW131093 KBS131092:KBS131093 KLO131092:KLO131093 KVK131092:KVK131093 LFG131092:LFG131093 LPC131092:LPC131093 LYY131092:LYY131093 MIU131092:MIU131093 MSQ131092:MSQ131093 NCM131092:NCM131093 NMI131092:NMI131093 NWE131092:NWE131093 OGA131092:OGA131093 OPW131092:OPW131093 OZS131092:OZS131093 PJO131092:PJO131093 PTK131092:PTK131093 QDG131092:QDG131093 QNC131092:QNC131093 QWY131092:QWY131093 RGU131092:RGU131093 RQQ131092:RQQ131093 SAM131092:SAM131093 SKI131092:SKI131093 SUE131092:SUE131093 TEA131092:TEA131093 TNW131092:TNW131093 TXS131092:TXS131093 UHO131092:UHO131093 URK131092:URK131093 VBG131092:VBG131093 VLC131092:VLC131093 VUY131092:VUY131093 WEU131092:WEU131093 WOQ131092:WOQ131093 WYM131092:WYM131093 T196628:T196629 MA196628:MA196629 VW196628:VW196629 AFS196628:AFS196629 APO196628:APO196629 AZK196628:AZK196629 BJG196628:BJG196629 BTC196628:BTC196629 CCY196628:CCY196629 CMU196628:CMU196629 CWQ196628:CWQ196629 DGM196628:DGM196629 DQI196628:DQI196629 EAE196628:EAE196629 EKA196628:EKA196629 ETW196628:ETW196629 FDS196628:FDS196629 FNO196628:FNO196629 FXK196628:FXK196629 GHG196628:GHG196629 GRC196628:GRC196629 HAY196628:HAY196629 HKU196628:HKU196629 HUQ196628:HUQ196629 IEM196628:IEM196629 IOI196628:IOI196629 IYE196628:IYE196629 JIA196628:JIA196629 JRW196628:JRW196629 KBS196628:KBS196629 KLO196628:KLO196629 KVK196628:KVK196629 LFG196628:LFG196629 LPC196628:LPC196629 LYY196628:LYY196629 MIU196628:MIU196629 MSQ196628:MSQ196629 NCM196628:NCM196629 NMI196628:NMI196629 NWE196628:NWE196629 OGA196628:OGA196629 OPW196628:OPW196629 OZS196628:OZS196629 PJO196628:PJO196629 PTK196628:PTK196629 QDG196628:QDG196629 QNC196628:QNC196629 QWY196628:QWY196629 RGU196628:RGU196629 RQQ196628:RQQ196629 SAM196628:SAM196629 SKI196628:SKI196629 SUE196628:SUE196629 TEA196628:TEA196629 TNW196628:TNW196629 TXS196628:TXS196629 UHO196628:UHO196629 URK196628:URK196629 VBG196628:VBG196629 VLC196628:VLC196629 VUY196628:VUY196629 WEU196628:WEU196629 WOQ196628:WOQ196629 WYM196628:WYM196629 T262164:T262165 MA262164:MA262165 VW262164:VW262165 AFS262164:AFS262165 APO262164:APO262165 AZK262164:AZK262165 BJG262164:BJG262165 BTC262164:BTC262165 CCY262164:CCY262165 CMU262164:CMU262165 CWQ262164:CWQ262165 DGM262164:DGM262165 DQI262164:DQI262165 EAE262164:EAE262165 EKA262164:EKA262165 ETW262164:ETW262165 FDS262164:FDS262165 FNO262164:FNO262165 FXK262164:FXK262165 GHG262164:GHG262165 GRC262164:GRC262165 HAY262164:HAY262165 HKU262164:HKU262165 HUQ262164:HUQ262165 IEM262164:IEM262165 IOI262164:IOI262165 IYE262164:IYE262165 JIA262164:JIA262165 JRW262164:JRW262165 KBS262164:KBS262165 KLO262164:KLO262165 KVK262164:KVK262165 LFG262164:LFG262165 LPC262164:LPC262165 LYY262164:LYY262165 MIU262164:MIU262165 MSQ262164:MSQ262165 NCM262164:NCM262165 NMI262164:NMI262165 NWE262164:NWE262165 OGA262164:OGA262165 OPW262164:OPW262165 OZS262164:OZS262165 PJO262164:PJO262165 PTK262164:PTK262165 QDG262164:QDG262165 QNC262164:QNC262165 QWY262164:QWY262165 RGU262164:RGU262165 RQQ262164:RQQ262165 SAM262164:SAM262165 SKI262164:SKI262165 SUE262164:SUE262165 TEA262164:TEA262165 TNW262164:TNW262165 TXS262164:TXS262165 UHO262164:UHO262165 URK262164:URK262165 VBG262164:VBG262165 VLC262164:VLC262165 VUY262164:VUY262165 WEU262164:WEU262165 WOQ262164:WOQ262165 WYM262164:WYM262165 T327700:T327701 MA327700:MA327701 VW327700:VW327701 AFS327700:AFS327701 APO327700:APO327701 AZK327700:AZK327701 BJG327700:BJG327701 BTC327700:BTC327701 CCY327700:CCY327701 CMU327700:CMU327701 CWQ327700:CWQ327701 DGM327700:DGM327701 DQI327700:DQI327701 EAE327700:EAE327701 EKA327700:EKA327701 ETW327700:ETW327701 FDS327700:FDS327701 FNO327700:FNO327701 FXK327700:FXK327701 GHG327700:GHG327701 GRC327700:GRC327701 HAY327700:HAY327701 HKU327700:HKU327701 HUQ327700:HUQ327701 IEM327700:IEM327701 IOI327700:IOI327701 IYE327700:IYE327701 JIA327700:JIA327701 JRW327700:JRW327701 KBS327700:KBS327701 KLO327700:KLO327701 KVK327700:KVK327701 LFG327700:LFG327701 LPC327700:LPC327701 LYY327700:LYY327701 MIU327700:MIU327701 MSQ327700:MSQ327701 NCM327700:NCM327701 NMI327700:NMI327701 NWE327700:NWE327701 OGA327700:OGA327701 OPW327700:OPW327701 OZS327700:OZS327701 PJO327700:PJO327701 PTK327700:PTK327701 QDG327700:QDG327701 QNC327700:QNC327701 QWY327700:QWY327701 RGU327700:RGU327701 RQQ327700:RQQ327701 SAM327700:SAM327701 SKI327700:SKI327701 SUE327700:SUE327701 TEA327700:TEA327701 TNW327700:TNW327701 TXS327700:TXS327701 UHO327700:UHO327701 URK327700:URK327701 VBG327700:VBG327701 VLC327700:VLC327701 VUY327700:VUY327701 WEU327700:WEU327701 WOQ327700:WOQ327701 WYM327700:WYM327701 T393236:T393237 MA393236:MA393237 VW393236:VW393237 AFS393236:AFS393237 APO393236:APO393237 AZK393236:AZK393237 BJG393236:BJG393237 BTC393236:BTC393237 CCY393236:CCY393237 CMU393236:CMU393237 CWQ393236:CWQ393237 DGM393236:DGM393237 DQI393236:DQI393237 EAE393236:EAE393237 EKA393236:EKA393237 ETW393236:ETW393237 FDS393236:FDS393237 FNO393236:FNO393237 FXK393236:FXK393237 GHG393236:GHG393237 GRC393236:GRC393237 HAY393236:HAY393237 HKU393236:HKU393237 HUQ393236:HUQ393237 IEM393236:IEM393237 IOI393236:IOI393237 IYE393236:IYE393237 JIA393236:JIA393237 JRW393236:JRW393237 KBS393236:KBS393237 KLO393236:KLO393237 KVK393236:KVK393237 LFG393236:LFG393237 LPC393236:LPC393237 LYY393236:LYY393237 MIU393236:MIU393237 MSQ393236:MSQ393237 NCM393236:NCM393237 NMI393236:NMI393237 NWE393236:NWE393237 OGA393236:OGA393237 OPW393236:OPW393237 OZS393236:OZS393237 PJO393236:PJO393237 PTK393236:PTK393237 QDG393236:QDG393237 QNC393236:QNC393237 QWY393236:QWY393237 RGU393236:RGU393237 RQQ393236:RQQ393237 SAM393236:SAM393237 SKI393236:SKI393237 SUE393236:SUE393237 TEA393236:TEA393237 TNW393236:TNW393237 TXS393236:TXS393237 UHO393236:UHO393237 URK393236:URK393237 VBG393236:VBG393237 VLC393236:VLC393237 VUY393236:VUY393237 WEU393236:WEU393237 WOQ393236:WOQ393237 WYM393236:WYM393237 T458772:T458773 MA458772:MA458773 VW458772:VW458773 AFS458772:AFS458773 APO458772:APO458773 AZK458772:AZK458773 BJG458772:BJG458773 BTC458772:BTC458773 CCY458772:CCY458773 CMU458772:CMU458773 CWQ458772:CWQ458773 DGM458772:DGM458773 DQI458772:DQI458773 EAE458772:EAE458773 EKA458772:EKA458773 ETW458772:ETW458773 FDS458772:FDS458773 FNO458772:FNO458773 FXK458772:FXK458773 GHG458772:GHG458773 GRC458772:GRC458773 HAY458772:HAY458773 HKU458772:HKU458773 HUQ458772:HUQ458773 IEM458772:IEM458773 IOI458772:IOI458773 IYE458772:IYE458773 JIA458772:JIA458773 JRW458772:JRW458773 KBS458772:KBS458773 KLO458772:KLO458773 KVK458772:KVK458773 LFG458772:LFG458773 LPC458772:LPC458773 LYY458772:LYY458773 MIU458772:MIU458773 MSQ458772:MSQ458773 NCM458772:NCM458773 NMI458772:NMI458773 NWE458772:NWE458773 OGA458772:OGA458773 OPW458772:OPW458773 OZS458772:OZS458773 PJO458772:PJO458773 PTK458772:PTK458773 QDG458772:QDG458773 QNC458772:QNC458773 QWY458772:QWY458773 RGU458772:RGU458773 RQQ458772:RQQ458773 SAM458772:SAM458773 SKI458772:SKI458773 SUE458772:SUE458773 TEA458772:TEA458773 TNW458772:TNW458773 TXS458772:TXS458773 UHO458772:UHO458773 URK458772:URK458773 VBG458772:VBG458773 VLC458772:VLC458773 VUY458772:VUY458773 WEU458772:WEU458773 WOQ458772:WOQ458773 WYM458772:WYM458773 T524308:T524309 MA524308:MA524309 VW524308:VW524309 AFS524308:AFS524309 APO524308:APO524309 AZK524308:AZK524309 BJG524308:BJG524309 BTC524308:BTC524309 CCY524308:CCY524309 CMU524308:CMU524309 CWQ524308:CWQ524309 DGM524308:DGM524309 DQI524308:DQI524309 EAE524308:EAE524309 EKA524308:EKA524309 ETW524308:ETW524309 FDS524308:FDS524309 FNO524308:FNO524309 FXK524308:FXK524309 GHG524308:GHG524309 GRC524308:GRC524309 HAY524308:HAY524309 HKU524308:HKU524309 HUQ524308:HUQ524309 IEM524308:IEM524309 IOI524308:IOI524309 IYE524308:IYE524309 JIA524308:JIA524309 JRW524308:JRW524309 KBS524308:KBS524309 KLO524308:KLO524309 KVK524308:KVK524309 LFG524308:LFG524309 LPC524308:LPC524309 LYY524308:LYY524309 MIU524308:MIU524309 MSQ524308:MSQ524309 NCM524308:NCM524309 NMI524308:NMI524309 NWE524308:NWE524309 OGA524308:OGA524309 OPW524308:OPW524309 OZS524308:OZS524309 PJO524308:PJO524309 PTK524308:PTK524309 QDG524308:QDG524309 QNC524308:QNC524309 QWY524308:QWY524309 RGU524308:RGU524309 RQQ524308:RQQ524309 SAM524308:SAM524309 SKI524308:SKI524309 SUE524308:SUE524309 TEA524308:TEA524309 TNW524308:TNW524309 TXS524308:TXS524309 UHO524308:UHO524309 URK524308:URK524309 VBG524308:VBG524309 VLC524308:VLC524309 VUY524308:VUY524309 WEU524308:WEU524309 WOQ524308:WOQ524309 WYM524308:WYM524309 T589844:T589845 MA589844:MA589845 VW589844:VW589845 AFS589844:AFS589845 APO589844:APO589845 AZK589844:AZK589845 BJG589844:BJG589845 BTC589844:BTC589845 CCY589844:CCY589845 CMU589844:CMU589845 CWQ589844:CWQ589845 DGM589844:DGM589845 DQI589844:DQI589845 EAE589844:EAE589845 EKA589844:EKA589845 ETW589844:ETW589845 FDS589844:FDS589845 FNO589844:FNO589845 FXK589844:FXK589845 GHG589844:GHG589845 GRC589844:GRC589845 HAY589844:HAY589845 HKU589844:HKU589845 HUQ589844:HUQ589845 IEM589844:IEM589845 IOI589844:IOI589845 IYE589844:IYE589845 JIA589844:JIA589845 JRW589844:JRW589845 KBS589844:KBS589845 KLO589844:KLO589845 KVK589844:KVK589845 LFG589844:LFG589845 LPC589844:LPC589845 LYY589844:LYY589845 MIU589844:MIU589845 MSQ589844:MSQ589845 NCM589844:NCM589845 NMI589844:NMI589845 NWE589844:NWE589845 OGA589844:OGA589845 OPW589844:OPW589845 OZS589844:OZS589845 PJO589844:PJO589845 PTK589844:PTK589845 QDG589844:QDG589845 QNC589844:QNC589845 QWY589844:QWY589845 RGU589844:RGU589845 RQQ589844:RQQ589845 SAM589844:SAM589845 SKI589844:SKI589845 SUE589844:SUE589845 TEA589844:TEA589845 TNW589844:TNW589845 TXS589844:TXS589845 UHO589844:UHO589845 URK589844:URK589845 VBG589844:VBG589845 VLC589844:VLC589845 VUY589844:VUY589845 WEU589844:WEU589845 WOQ589844:WOQ589845 WYM589844:WYM589845 T655380:T655381 MA655380:MA655381 VW655380:VW655381 AFS655380:AFS655381 APO655380:APO655381 AZK655380:AZK655381 BJG655380:BJG655381 BTC655380:BTC655381 CCY655380:CCY655381 CMU655380:CMU655381 CWQ655380:CWQ655381 DGM655380:DGM655381 DQI655380:DQI655381 EAE655380:EAE655381 EKA655380:EKA655381 ETW655380:ETW655381 FDS655380:FDS655381 FNO655380:FNO655381 FXK655380:FXK655381 GHG655380:GHG655381 GRC655380:GRC655381 HAY655380:HAY655381 HKU655380:HKU655381 HUQ655380:HUQ655381 IEM655380:IEM655381 IOI655380:IOI655381 IYE655380:IYE655381 JIA655380:JIA655381 JRW655380:JRW655381 KBS655380:KBS655381 KLO655380:KLO655381 KVK655380:KVK655381 LFG655380:LFG655381 LPC655380:LPC655381 LYY655380:LYY655381 MIU655380:MIU655381 MSQ655380:MSQ655381 NCM655380:NCM655381 NMI655380:NMI655381 NWE655380:NWE655381 OGA655380:OGA655381 OPW655380:OPW655381 OZS655380:OZS655381 PJO655380:PJO655381 PTK655380:PTK655381 QDG655380:QDG655381 QNC655380:QNC655381 QWY655380:QWY655381 RGU655380:RGU655381 RQQ655380:RQQ655381 SAM655380:SAM655381 SKI655380:SKI655381 SUE655380:SUE655381 TEA655380:TEA655381 TNW655380:TNW655381 TXS655380:TXS655381 UHO655380:UHO655381 URK655380:URK655381 VBG655380:VBG655381 VLC655380:VLC655381 VUY655380:VUY655381 WEU655380:WEU655381 WOQ655380:WOQ655381 WYM655380:WYM655381 T720916:T720917 MA720916:MA720917 VW720916:VW720917 AFS720916:AFS720917 APO720916:APO720917 AZK720916:AZK720917 BJG720916:BJG720917 BTC720916:BTC720917 CCY720916:CCY720917 CMU720916:CMU720917 CWQ720916:CWQ720917 DGM720916:DGM720917 DQI720916:DQI720917 EAE720916:EAE720917 EKA720916:EKA720917 ETW720916:ETW720917 FDS720916:FDS720917 FNO720916:FNO720917 FXK720916:FXK720917 GHG720916:GHG720917 GRC720916:GRC720917 HAY720916:HAY720917 HKU720916:HKU720917 HUQ720916:HUQ720917 IEM720916:IEM720917 IOI720916:IOI720917 IYE720916:IYE720917 JIA720916:JIA720917 JRW720916:JRW720917 KBS720916:KBS720917 KLO720916:KLO720917 KVK720916:KVK720917 LFG720916:LFG720917 LPC720916:LPC720917 LYY720916:LYY720917 MIU720916:MIU720917 MSQ720916:MSQ720917 NCM720916:NCM720917 NMI720916:NMI720917 NWE720916:NWE720917 OGA720916:OGA720917 OPW720916:OPW720917 OZS720916:OZS720917 PJO720916:PJO720917 PTK720916:PTK720917 QDG720916:QDG720917 QNC720916:QNC720917 QWY720916:QWY720917 RGU720916:RGU720917 RQQ720916:RQQ720917 SAM720916:SAM720917 SKI720916:SKI720917 SUE720916:SUE720917 TEA720916:TEA720917 TNW720916:TNW720917 TXS720916:TXS720917 UHO720916:UHO720917 URK720916:URK720917 VBG720916:VBG720917 VLC720916:VLC720917 VUY720916:VUY720917 WEU720916:WEU720917 WOQ720916:WOQ720917 WYM720916:WYM720917 T786452:T786453 MA786452:MA786453 VW786452:VW786453 AFS786452:AFS786453 APO786452:APO786453 AZK786452:AZK786453 BJG786452:BJG786453 BTC786452:BTC786453 CCY786452:CCY786453 CMU786452:CMU786453 CWQ786452:CWQ786453 DGM786452:DGM786453 DQI786452:DQI786453 EAE786452:EAE786453 EKA786452:EKA786453 ETW786452:ETW786453 FDS786452:FDS786453 FNO786452:FNO786453 FXK786452:FXK786453 GHG786452:GHG786453 GRC786452:GRC786453 HAY786452:HAY786453 HKU786452:HKU786453 HUQ786452:HUQ786453 IEM786452:IEM786453 IOI786452:IOI786453 IYE786452:IYE786453 JIA786452:JIA786453 JRW786452:JRW786453 KBS786452:KBS786453 KLO786452:KLO786453 KVK786452:KVK786453 LFG786452:LFG786453 LPC786452:LPC786453 LYY786452:LYY786453 MIU786452:MIU786453 MSQ786452:MSQ786453 NCM786452:NCM786453 NMI786452:NMI786453 NWE786452:NWE786453 OGA786452:OGA786453 OPW786452:OPW786453 OZS786452:OZS786453 PJO786452:PJO786453 PTK786452:PTK786453 QDG786452:QDG786453 QNC786452:QNC786453 QWY786452:QWY786453 RGU786452:RGU786453 RQQ786452:RQQ786453 SAM786452:SAM786453 SKI786452:SKI786453 SUE786452:SUE786453 TEA786452:TEA786453 TNW786452:TNW786453 TXS786452:TXS786453 UHO786452:UHO786453 URK786452:URK786453 VBG786452:VBG786453 VLC786452:VLC786453 VUY786452:VUY786453 WEU786452:WEU786453 WOQ786452:WOQ786453 WYM786452:WYM786453 T851988:T851989 MA851988:MA851989 VW851988:VW851989 AFS851988:AFS851989 APO851988:APO851989 AZK851988:AZK851989 BJG851988:BJG851989 BTC851988:BTC851989 CCY851988:CCY851989 CMU851988:CMU851989 CWQ851988:CWQ851989 DGM851988:DGM851989 DQI851988:DQI851989 EAE851988:EAE851989 EKA851988:EKA851989 ETW851988:ETW851989 FDS851988:FDS851989 FNO851988:FNO851989 FXK851988:FXK851989 GHG851988:GHG851989 GRC851988:GRC851989 HAY851988:HAY851989 HKU851988:HKU851989 HUQ851988:HUQ851989 IEM851988:IEM851989 IOI851988:IOI851989 IYE851988:IYE851989 JIA851988:JIA851989 JRW851988:JRW851989 KBS851988:KBS851989 KLO851988:KLO851989 KVK851988:KVK851989 LFG851988:LFG851989 LPC851988:LPC851989 LYY851988:LYY851989 MIU851988:MIU851989 MSQ851988:MSQ851989 NCM851988:NCM851989 NMI851988:NMI851989 NWE851988:NWE851989 OGA851988:OGA851989 OPW851988:OPW851989 OZS851988:OZS851989 PJO851988:PJO851989 PTK851988:PTK851989 QDG851988:QDG851989 QNC851988:QNC851989 QWY851988:QWY851989 RGU851988:RGU851989 RQQ851988:RQQ851989 SAM851988:SAM851989 SKI851988:SKI851989 SUE851988:SUE851989 TEA851988:TEA851989 TNW851988:TNW851989 TXS851988:TXS851989 UHO851988:UHO851989 URK851988:URK851989 VBG851988:VBG851989 VLC851988:VLC851989 VUY851988:VUY851989 WEU851988:WEU851989 WOQ851988:WOQ851989 WYM851988:WYM851989 T917524:T917525 MA917524:MA917525 VW917524:VW917525 AFS917524:AFS917525 APO917524:APO917525 AZK917524:AZK917525 BJG917524:BJG917525 BTC917524:BTC917525 CCY917524:CCY917525 CMU917524:CMU917525 CWQ917524:CWQ917525 DGM917524:DGM917525 DQI917524:DQI917525 EAE917524:EAE917525 EKA917524:EKA917525 ETW917524:ETW917525 FDS917524:FDS917525 FNO917524:FNO917525 FXK917524:FXK917525 GHG917524:GHG917525 GRC917524:GRC917525 HAY917524:HAY917525 HKU917524:HKU917525 HUQ917524:HUQ917525 IEM917524:IEM917525 IOI917524:IOI917525 IYE917524:IYE917525 JIA917524:JIA917525 JRW917524:JRW917525 KBS917524:KBS917525 KLO917524:KLO917525 KVK917524:KVK917525 LFG917524:LFG917525 LPC917524:LPC917525 LYY917524:LYY917525 MIU917524:MIU917525 MSQ917524:MSQ917525 NCM917524:NCM917525 NMI917524:NMI917525 NWE917524:NWE917525 OGA917524:OGA917525 OPW917524:OPW917525 OZS917524:OZS917525 PJO917524:PJO917525 PTK917524:PTK917525 QDG917524:QDG917525 QNC917524:QNC917525 QWY917524:QWY917525 RGU917524:RGU917525 RQQ917524:RQQ917525 SAM917524:SAM917525 SKI917524:SKI917525 SUE917524:SUE917525 TEA917524:TEA917525 TNW917524:TNW917525 TXS917524:TXS917525 UHO917524:UHO917525 URK917524:URK917525 VBG917524:VBG917525 VLC917524:VLC917525 VUY917524:VUY917525 WEU917524:WEU917525 WOQ917524:WOQ917525 WYM917524:WYM917525 T983060:T983061 MA983060:MA983061 VW983060:VW983061 AFS983060:AFS983061 APO983060:APO983061 AZK983060:AZK983061 BJG983060:BJG983061 BTC983060:BTC983061 CCY983060:CCY983061 CMU983060:CMU983061 CWQ983060:CWQ983061 DGM983060:DGM983061 DQI983060:DQI983061 EAE983060:EAE983061 EKA983060:EKA983061 ETW983060:ETW983061 FDS983060:FDS983061 FNO983060:FNO983061 FXK983060:FXK983061 GHG983060:GHG983061 GRC983060:GRC983061 HAY983060:HAY983061 HKU983060:HKU983061 HUQ983060:HUQ983061 IEM983060:IEM983061 IOI983060:IOI983061 IYE983060:IYE983061 JIA983060:JIA983061 JRW983060:JRW983061 KBS983060:KBS983061 KLO983060:KLO983061 KVK983060:KVK983061 LFG983060:LFG983061 LPC983060:LPC983061 LYY983060:LYY983061 MIU983060:MIU983061 MSQ983060:MSQ983061 NCM983060:NCM983061 NMI983060:NMI983061 NWE983060:NWE983061 OGA983060:OGA983061 OPW983060:OPW983061 OZS983060:OZS983061 PJO983060:PJO983061 PTK983060:PTK983061 QDG983060:QDG983061 QNC983060:QNC983061 QWY983060:QWY983061 RGU983060:RGU983061 RQQ983060:RQQ983061 SAM983060:SAM983061 SKI983060:SKI983061 SUE983060:SUE983061 TEA983060:TEA983061 TNW983060:TNW983061 TXS983060:TXS983061 UHO983060:UHO983061 URK983060:URK983061 VBG983060:VBG983061 VLC983060:VLC983061 VUY983060:VUY983061 WEU983060:WEU983061 WOQ983060:WOQ983061 R24:R25 LY24:LY25 VU24:VU25 AFQ24:AFQ25 APM24:APM25 AZI24:AZI25 BJE24:BJE25 BTA24:BTA25 CCW24:CCW25 CMS24:CMS25 CWO24:CWO25 DGK24:DGK25 DQG24:DQG25 EAC24:EAC25 EJY24:EJY25 ETU24:ETU25 FDQ24:FDQ25 FNM24:FNM25 FXI24:FXI25 GHE24:GHE25 GRA24:GRA25 HAW24:HAW25 HKS24:HKS25 HUO24:HUO25 IEK24:IEK25 IOG24:IOG25 IYC24:IYC25 JHY24:JHY25 JRU24:JRU25 KBQ24:KBQ25 KLM24:KLM25 KVI24:KVI25 LFE24:LFE25 LPA24:LPA25 LYW24:LYW25 MIS24:MIS25 MSO24:MSO25 NCK24:NCK25 NMG24:NMG25 NWC24:NWC25 OFY24:OFY25 OPU24:OPU25 OZQ24:OZQ25 PJM24:PJM25 PTI24:PTI25 QDE24:QDE25 QNA24:QNA25 QWW24:QWW25 RGS24:RGS25 RQO24:RQO25 SAK24:SAK25 SKG24:SKG25 SUC24:SUC25 TDY24:TDY25 TNU24:TNU25 TXQ24:TXQ25 UHM24:UHM25 URI24:URI25 VBE24:VBE25 VLA24:VLA25 VUW24:VUW25 WES24:WES25 WOO24:WOO25 WYK24:WYK25 T24:T25 MA24:MA25 VW24:VW25 AFS24:AFS25 APO24:APO25 AZK24:AZK25 BJG24:BJG25 BTC24:BTC25 CCY24:CCY25 CMU24:CMU25 CWQ24:CWQ25 DGM24:DGM25 DQI24:DQI25 EAE24:EAE25 EKA24:EKA25 ETW24:ETW25 FDS24:FDS25 FNO24:FNO25 FXK24:FXK25 GHG24:GHG25 GRC24:GRC25 HAY24:HAY25 HKU24:HKU25 HUQ24:HUQ25 IEM24:IEM25 IOI24:IOI25 IYE24:IYE25 JIA24:JIA25 JRW24:JRW25 KBS24:KBS25 KLO24:KLO25 KVK24:KVK25 LFG24:LFG25 LPC24:LPC25 LYY24:LYY25 MIU24:MIU25 MSQ24:MSQ25 NCM24:NCM25 NMI24:NMI25 NWE24:NWE25 OGA24:OGA25 OPW24:OPW25 OZS24:OZS25 PJO24:PJO25 PTK24:PTK25 QDG24:QDG25 QNC24:QNC25 QWY24:QWY25 RGU24:RGU25 RQQ24:RQQ25 SAM24:SAM25 SKI24:SKI25 SUE24:SUE25 TEA24:TEA25 TNW24:TNW25 TXS24:TXS25 UHO24:UHO25 URK24:URK25 VBG24:VBG25 VLC24:VLC25 VUY24:VUY25 WEU24:WEU25 WOQ24:WOQ25 WYM24:WYM25 Y65556:Y65557 Y131092:Y131093 Y196628:Y196629 Y262164:Y262165 Y327700:Y327701 Y393236:Y393237 Y458772:Y458773 Y524308:Y524309 Y589844:Y589845 Y655380:Y655381 Y720916:Y720917 Y786452:Y786453 Y851988:Y851989 Y917524:Y917525 Y983060:Y983061 AA65556:AA65557 AA131092:AA131093 AA196628:AA196629 AA262164:AA262165 AA327700:AA327701 AA393236:AA393237 AA458772:AA458773 AA524308:AA524309 AA589844:AA589845 AA655380:AA655381 AA720916:AA720917 AA786452:AA786453 AA851988:AA851989 AA917524:AA917525 AA983060:AA983061 Y24:Y25 AA24:AA25 AF65556:AF65557 AF131092:AF131093 AF196628:AF196629 AF262164:AF262165 AF327700:AF327701 AF393236:AF393237 AF458772:AF458773 AF524308:AF524309 AF589844:AF589845 AF655380:AF655381 AF720916:AF720917 AF786452:AF786453 AF851988:AF851989 AF917524:AF917525 AF983060:AF983061 AH65556:AH65557 AH131092:AH131093 AH196628:AH196629 AH262164:AH262165 AH327700:AH327701 AH393236:AH393237 AH458772:AH458773 AH524308:AH524309 AH589844:AH589845 AH655380:AH655381 AH720916:AH720917 AH786452:AH786453 AH851988:AH851989 AH917524:AH917525 AH983060:AH983061 AF24:AF25 AH24:AH25 AM65556:AM65557 AM131092:AM131093 AM196628:AM196629 AM262164:AM262165 AM327700:AM327701 AM393236:AM393237 AM458772:AM458773 AM524308:AM524309 AM589844:AM589845 AM655380:AM655381 AM720916:AM720917 AM786452:AM786453 AM851988:AM851989 AM917524:AM917525 AM983060:AM983061 AO65556:AO65557 AO131092:AO131093 AO196628:AO196629 AO262164:AO262165 AO327700:AO327701 AO393236:AO393237 AO458772:AO458773 AO524308:AO524309 AO589844:AO589845 AO655380:AO655381 AO720916:AO720917 AO786452:AO786453 AO851988:AO851989 AO917524:AO917525 AO983060:AO983061 AM24:AM25 AO24:AO25 AT65556:AT65557 AT131092:AT131093 AT196628:AT196629 AT262164:AT262165 AT327700:AT327701 AT393236:AT393237 AT458772:AT458773 AT524308:AT524309 AT589844:AT589845 AT655380:AT655381 AT720916:AT720917 AT786452:AT786453 AT851988:AT851989 AT917524:AT917525 AT983060:AT983061 AV65556:AV65557 AV131092:AV131093 AV196628:AV196629 AV262164:AV262165 AV327700:AV327701 AV393236:AV393237 AV458772:AV458773 AV524308:AV524309 AV589844:AV589845 AV655380:AV655381 AV720916:AV720917 AV786452:AV786453 AV851988:AV851989 AV917524:AV917525 AV983060:AV983061 AT24:AT25 AV24:AV25 BA65556:BA65557 BA131092:BA131093 BA196628:BA196629 BA262164:BA262165 BA327700:BA327701 BA393236:BA393237 BA458772:BA458773 BA524308:BA524309 BA589844:BA589845 BA655380:BA655381 BA720916:BA720917 BA786452:BA786453 BA851988:BA851989 BA917524:BA917525 BA983060:BA983061 BC65556:BC65557 BC131092:BC131093 BC196628:BC196629 BC262164:BC262165 BC327700:BC327701 BC393236:BC393237 BC458772:BC458773 BC524308:BC524309 BC589844:BC589845 BC655380:BC655381 BC720916:BC720917 BC786452:BC786453 BC851988:BC851989 BC917524:BC917525 BC983060:BC983061 BA24:BA25 BC24:BC25 BH65556:BH65557 BH131092:BH131093 BH196628:BH196629 BH262164:BH262165 BH327700:BH327701 BH393236:BH393237 BH458772:BH458773 BH524308:BH524309 BH589844:BH589845 BH655380:BH655381 BH720916:BH720917 BH786452:BH786453 BH851988:BH851989 BH917524:BH917525 BH983060:BH983061 BJ65556:BJ65557 BJ131092:BJ131093 BJ196628:BJ196629 BJ262164:BJ262165 BJ327700:BJ327701 BJ393236:BJ393237 BJ458772:BJ458773 BJ524308:BJ524309 BJ589844:BJ589845 BJ655380:BJ655381 BJ720916:BJ720917 BJ786452:BJ786453 BJ851988:BJ851989 BJ917524:BJ917525 BJ983060:BJ983061 BH24:BH25 BJ24:BJ25 BO65556:BO65557 BO131092:BO131093 BO196628:BO196629 BO262164:BO262165 BO327700:BO327701 BO393236:BO393237 BO458772:BO458773 BO524308:BO524309 BO589844:BO589845 BO655380:BO655381 BO720916:BO720917 BO786452:BO786453 BO851988:BO851989 BO917524:BO917525 BO983060:BO983061 BQ65556:BQ65557 BQ131092:BQ131093 BQ196628:BQ196629 BQ262164:BQ262165 BQ327700:BQ327701 BQ393236:BQ393237 BQ458772:BQ458773 BQ524308:BQ524309 BQ589844:BQ589845 BQ655380:BQ655381 BQ720916:BQ720917 BQ786452:BQ786453 BQ851988:BQ851989 BQ917524:BQ917525 BQ983060:BQ983061 BO24:BO25 BQ24:BQ25 BV65556:BV65557 BV131092:BV131093 BV196628:BV196629 BV262164:BV262165 BV327700:BV327701 BV393236:BV393237 BV458772:BV458773 BV524308:BV524309 BV589844:BV589845 BV655380:BV655381 BV720916:BV720917 BV786452:BV786453 BV851988:BV851989 BV917524:BV917525 BV983060:BV983061 BX65556:BX65557 BX131092:BX131093 BX196628:BX196629 BX262164:BX262165 BX327700:BX327701 BX393236:BX393237 BX458772:BX458773 BX524308:BX524309 BX589844:BX589845 BX655380:BX655381 BX720916:BX720917 BX786452:BX786453 BX851988:BX851989 BX917524:BX917525 BX983060:BX983061 BV24:BV25 BX24:BX25 CC65556:CC65557 CC131092:CC131093 CC196628:CC196629 CC262164:CC262165 CC327700:CC327701 CC393236:CC393237 CC458772:CC458773 CC524308:CC524309 CC589844:CC589845 CC655380:CC655381 CC720916:CC720917 CC786452:CC786453 CC851988:CC851989 CC917524:CC917525 CC983060:CC983061 CE65556:CE65557 CE131092:CE131093 CE196628:CE196629 CE262164:CE262165 CE327700:CE327701 CE393236:CE393237 CE458772:CE458773 CE524308:CE524309 CE589844:CE589845 CE655380:CE655381 CE720916:CE720917 CE786452:CE786453 CE851988:CE851989 CE917524:CE917525 CE983060:CE983061 CC24:CC25 CE24:CE25"/>
    <dataValidation allowBlank="1" showInputMessage="1" showErrorMessage="1" prompt="Для выбора выполните двойной щелчок левой клавиши мыши по соответствующей ячейке." sqref="U65556 S65556:S65557 LZ65556:LZ65557 VV65556:VV65557 AFR65556:AFR65557 APN65556:APN65557 AZJ65556:AZJ65557 BJF65556:BJF65557 BTB65556:BTB65557 CCX65556:CCX65557 CMT65556:CMT65557 CWP65556:CWP65557 DGL65556:DGL65557 DQH65556:DQH65557 EAD65556:EAD65557 EJZ65556:EJZ65557 ETV65556:ETV65557 FDR65556:FDR65557 FNN65556:FNN65557 FXJ65556:FXJ65557 GHF65556:GHF65557 GRB65556:GRB65557 HAX65556:HAX65557 HKT65556:HKT65557 HUP65556:HUP65557 IEL65556:IEL65557 IOH65556:IOH65557 IYD65556:IYD65557 JHZ65556:JHZ65557 JRV65556:JRV65557 KBR65556:KBR65557 KLN65556:KLN65557 KVJ65556:KVJ65557 LFF65556:LFF65557 LPB65556:LPB65557 LYX65556:LYX65557 MIT65556:MIT65557 MSP65556:MSP65557 NCL65556:NCL65557 NMH65556:NMH65557 NWD65556:NWD65557 OFZ65556:OFZ65557 OPV65556:OPV65557 OZR65556:OZR65557 PJN65556:PJN65557 PTJ65556:PTJ65557 QDF65556:QDF65557 QNB65556:QNB65557 QWX65556:QWX65557 RGT65556:RGT65557 RQP65556:RQP65557 SAL65556:SAL65557 SKH65556:SKH65557 SUD65556:SUD65557 TDZ65556:TDZ65557 TNV65556:TNV65557 TXR65556:TXR65557 UHN65556:UHN65557 URJ65556:URJ65557 VBF65556:VBF65557 VLB65556:VLB65557 VUX65556:VUX65557 WET65556:WET65557 WOP65556:WOP65557 WYL65556:WYL65557 S131092:S131093 LZ131092:LZ131093 VV131092:VV131093 AFR131092:AFR131093 APN131092:APN131093 AZJ131092:AZJ131093 BJF131092:BJF131093 BTB131092:BTB131093 CCX131092:CCX131093 CMT131092:CMT131093 CWP131092:CWP131093 DGL131092:DGL131093 DQH131092:DQH131093 EAD131092:EAD131093 EJZ131092:EJZ131093 ETV131092:ETV131093 FDR131092:FDR131093 FNN131092:FNN131093 FXJ131092:FXJ131093 GHF131092:GHF131093 GRB131092:GRB131093 HAX131092:HAX131093 HKT131092:HKT131093 HUP131092:HUP131093 IEL131092:IEL131093 IOH131092:IOH131093 IYD131092:IYD131093 JHZ131092:JHZ131093 JRV131092:JRV131093 KBR131092:KBR131093 KLN131092:KLN131093 KVJ131092:KVJ131093 LFF131092:LFF131093 LPB131092:LPB131093 LYX131092:LYX131093 MIT131092:MIT131093 MSP131092:MSP131093 NCL131092:NCL131093 NMH131092:NMH131093 NWD131092:NWD131093 OFZ131092:OFZ131093 OPV131092:OPV131093 OZR131092:OZR131093 PJN131092:PJN131093 PTJ131092:PTJ131093 QDF131092:QDF131093 QNB131092:QNB131093 QWX131092:QWX131093 RGT131092:RGT131093 RQP131092:RQP131093 SAL131092:SAL131093 SKH131092:SKH131093 SUD131092:SUD131093 TDZ131092:TDZ131093 TNV131092:TNV131093 TXR131092:TXR131093 UHN131092:UHN131093 URJ131092:URJ131093 VBF131092:VBF131093 VLB131092:VLB131093 VUX131092:VUX131093 WET131092:WET131093 WOP131092:WOP131093 WYL131092:WYL131093 S196628:S196629 LZ196628:LZ196629 VV196628:VV196629 AFR196628:AFR196629 APN196628:APN196629 AZJ196628:AZJ196629 BJF196628:BJF196629 BTB196628:BTB196629 CCX196628:CCX196629 CMT196628:CMT196629 CWP196628:CWP196629 DGL196628:DGL196629 DQH196628:DQH196629 EAD196628:EAD196629 EJZ196628:EJZ196629 ETV196628:ETV196629 FDR196628:FDR196629 FNN196628:FNN196629 FXJ196628:FXJ196629 GHF196628:GHF196629 GRB196628:GRB196629 HAX196628:HAX196629 HKT196628:HKT196629 HUP196628:HUP196629 IEL196628:IEL196629 IOH196628:IOH196629 IYD196628:IYD196629 JHZ196628:JHZ196629 JRV196628:JRV196629 KBR196628:KBR196629 KLN196628:KLN196629 KVJ196628:KVJ196629 LFF196628:LFF196629 LPB196628:LPB196629 LYX196628:LYX196629 MIT196628:MIT196629 MSP196628:MSP196629 NCL196628:NCL196629 NMH196628:NMH196629 NWD196628:NWD196629 OFZ196628:OFZ196629 OPV196628:OPV196629 OZR196628:OZR196629 PJN196628:PJN196629 PTJ196628:PTJ196629 QDF196628:QDF196629 QNB196628:QNB196629 QWX196628:QWX196629 RGT196628:RGT196629 RQP196628:RQP196629 SAL196628:SAL196629 SKH196628:SKH196629 SUD196628:SUD196629 TDZ196628:TDZ196629 TNV196628:TNV196629 TXR196628:TXR196629 UHN196628:UHN196629 URJ196628:URJ196629 VBF196628:VBF196629 VLB196628:VLB196629 VUX196628:VUX196629 WET196628:WET196629 WOP196628:WOP196629 WYL196628:WYL196629 S262164:S262165 LZ262164:LZ262165 VV262164:VV262165 AFR262164:AFR262165 APN262164:APN262165 AZJ262164:AZJ262165 BJF262164:BJF262165 BTB262164:BTB262165 CCX262164:CCX262165 CMT262164:CMT262165 CWP262164:CWP262165 DGL262164:DGL262165 DQH262164:DQH262165 EAD262164:EAD262165 EJZ262164:EJZ262165 ETV262164:ETV262165 FDR262164:FDR262165 FNN262164:FNN262165 FXJ262164:FXJ262165 GHF262164:GHF262165 GRB262164:GRB262165 HAX262164:HAX262165 HKT262164:HKT262165 HUP262164:HUP262165 IEL262164:IEL262165 IOH262164:IOH262165 IYD262164:IYD262165 JHZ262164:JHZ262165 JRV262164:JRV262165 KBR262164:KBR262165 KLN262164:KLN262165 KVJ262164:KVJ262165 LFF262164:LFF262165 LPB262164:LPB262165 LYX262164:LYX262165 MIT262164:MIT262165 MSP262164:MSP262165 NCL262164:NCL262165 NMH262164:NMH262165 NWD262164:NWD262165 OFZ262164:OFZ262165 OPV262164:OPV262165 OZR262164:OZR262165 PJN262164:PJN262165 PTJ262164:PTJ262165 QDF262164:QDF262165 QNB262164:QNB262165 QWX262164:QWX262165 RGT262164:RGT262165 RQP262164:RQP262165 SAL262164:SAL262165 SKH262164:SKH262165 SUD262164:SUD262165 TDZ262164:TDZ262165 TNV262164:TNV262165 TXR262164:TXR262165 UHN262164:UHN262165 URJ262164:URJ262165 VBF262164:VBF262165 VLB262164:VLB262165 VUX262164:VUX262165 WET262164:WET262165 WOP262164:WOP262165 WYL262164:WYL262165 S327700:S327701 LZ327700:LZ327701 VV327700:VV327701 AFR327700:AFR327701 APN327700:APN327701 AZJ327700:AZJ327701 BJF327700:BJF327701 BTB327700:BTB327701 CCX327700:CCX327701 CMT327700:CMT327701 CWP327700:CWP327701 DGL327700:DGL327701 DQH327700:DQH327701 EAD327700:EAD327701 EJZ327700:EJZ327701 ETV327700:ETV327701 FDR327700:FDR327701 FNN327700:FNN327701 FXJ327700:FXJ327701 GHF327700:GHF327701 GRB327700:GRB327701 HAX327700:HAX327701 HKT327700:HKT327701 HUP327700:HUP327701 IEL327700:IEL327701 IOH327700:IOH327701 IYD327700:IYD327701 JHZ327700:JHZ327701 JRV327700:JRV327701 KBR327700:KBR327701 KLN327700:KLN327701 KVJ327700:KVJ327701 LFF327700:LFF327701 LPB327700:LPB327701 LYX327700:LYX327701 MIT327700:MIT327701 MSP327700:MSP327701 NCL327700:NCL327701 NMH327700:NMH327701 NWD327700:NWD327701 OFZ327700:OFZ327701 OPV327700:OPV327701 OZR327700:OZR327701 PJN327700:PJN327701 PTJ327700:PTJ327701 QDF327700:QDF327701 QNB327700:QNB327701 QWX327700:QWX327701 RGT327700:RGT327701 RQP327700:RQP327701 SAL327700:SAL327701 SKH327700:SKH327701 SUD327700:SUD327701 TDZ327700:TDZ327701 TNV327700:TNV327701 TXR327700:TXR327701 UHN327700:UHN327701 URJ327700:URJ327701 VBF327700:VBF327701 VLB327700:VLB327701 VUX327700:VUX327701 WET327700:WET327701 WOP327700:WOP327701 WYL327700:WYL327701 S393236:S393237 LZ393236:LZ393237 VV393236:VV393237 AFR393236:AFR393237 APN393236:APN393237 AZJ393236:AZJ393237 BJF393236:BJF393237 BTB393236:BTB393237 CCX393236:CCX393237 CMT393236:CMT393237 CWP393236:CWP393237 DGL393236:DGL393237 DQH393236:DQH393237 EAD393236:EAD393237 EJZ393236:EJZ393237 ETV393236:ETV393237 FDR393236:FDR393237 FNN393236:FNN393237 FXJ393236:FXJ393237 GHF393236:GHF393237 GRB393236:GRB393237 HAX393236:HAX393237 HKT393236:HKT393237 HUP393236:HUP393237 IEL393236:IEL393237 IOH393236:IOH393237 IYD393236:IYD393237 JHZ393236:JHZ393237 JRV393236:JRV393237 KBR393236:KBR393237 KLN393236:KLN393237 KVJ393236:KVJ393237 LFF393236:LFF393237 LPB393236:LPB393237 LYX393236:LYX393237 MIT393236:MIT393237 MSP393236:MSP393237 NCL393236:NCL393237 NMH393236:NMH393237 NWD393236:NWD393237 OFZ393236:OFZ393237 OPV393236:OPV393237 OZR393236:OZR393237 PJN393236:PJN393237 PTJ393236:PTJ393237 QDF393236:QDF393237 QNB393236:QNB393237 QWX393236:QWX393237 RGT393236:RGT393237 RQP393236:RQP393237 SAL393236:SAL393237 SKH393236:SKH393237 SUD393236:SUD393237 TDZ393236:TDZ393237 TNV393236:TNV393237 TXR393236:TXR393237 UHN393236:UHN393237 URJ393236:URJ393237 VBF393236:VBF393237 VLB393236:VLB393237 VUX393236:VUX393237 WET393236:WET393237 WOP393236:WOP393237 WYL393236:WYL393237 S458772:S458773 LZ458772:LZ458773 VV458772:VV458773 AFR458772:AFR458773 APN458772:APN458773 AZJ458772:AZJ458773 BJF458772:BJF458773 BTB458772:BTB458773 CCX458772:CCX458773 CMT458772:CMT458773 CWP458772:CWP458773 DGL458772:DGL458773 DQH458772:DQH458773 EAD458772:EAD458773 EJZ458772:EJZ458773 ETV458772:ETV458773 FDR458772:FDR458773 FNN458772:FNN458773 FXJ458772:FXJ458773 GHF458772:GHF458773 GRB458772:GRB458773 HAX458772:HAX458773 HKT458772:HKT458773 HUP458772:HUP458773 IEL458772:IEL458773 IOH458772:IOH458773 IYD458772:IYD458773 JHZ458772:JHZ458773 JRV458772:JRV458773 KBR458772:KBR458773 KLN458772:KLN458773 KVJ458772:KVJ458773 LFF458772:LFF458773 LPB458772:LPB458773 LYX458772:LYX458773 MIT458772:MIT458773 MSP458772:MSP458773 NCL458772:NCL458773 NMH458772:NMH458773 NWD458772:NWD458773 OFZ458772:OFZ458773 OPV458772:OPV458773 OZR458772:OZR458773 PJN458772:PJN458773 PTJ458772:PTJ458773 QDF458772:QDF458773 QNB458772:QNB458773 QWX458772:QWX458773 RGT458772:RGT458773 RQP458772:RQP458773 SAL458772:SAL458773 SKH458772:SKH458773 SUD458772:SUD458773 TDZ458772:TDZ458773 TNV458772:TNV458773 TXR458772:TXR458773 UHN458772:UHN458773 URJ458772:URJ458773 VBF458772:VBF458773 VLB458772:VLB458773 VUX458772:VUX458773 WET458772:WET458773 WOP458772:WOP458773 WYL458772:WYL458773 S524308:S524309 LZ524308:LZ524309 VV524308:VV524309 AFR524308:AFR524309 APN524308:APN524309 AZJ524308:AZJ524309 BJF524308:BJF524309 BTB524308:BTB524309 CCX524308:CCX524309 CMT524308:CMT524309 CWP524308:CWP524309 DGL524308:DGL524309 DQH524308:DQH524309 EAD524308:EAD524309 EJZ524308:EJZ524309 ETV524308:ETV524309 FDR524308:FDR524309 FNN524308:FNN524309 FXJ524308:FXJ524309 GHF524308:GHF524309 GRB524308:GRB524309 HAX524308:HAX524309 HKT524308:HKT524309 HUP524308:HUP524309 IEL524308:IEL524309 IOH524308:IOH524309 IYD524308:IYD524309 JHZ524308:JHZ524309 JRV524308:JRV524309 KBR524308:KBR524309 KLN524308:KLN524309 KVJ524308:KVJ524309 LFF524308:LFF524309 LPB524308:LPB524309 LYX524308:LYX524309 MIT524308:MIT524309 MSP524308:MSP524309 NCL524308:NCL524309 NMH524308:NMH524309 NWD524308:NWD524309 OFZ524308:OFZ524309 OPV524308:OPV524309 OZR524308:OZR524309 PJN524308:PJN524309 PTJ524308:PTJ524309 QDF524308:QDF524309 QNB524308:QNB524309 QWX524308:QWX524309 RGT524308:RGT524309 RQP524308:RQP524309 SAL524308:SAL524309 SKH524308:SKH524309 SUD524308:SUD524309 TDZ524308:TDZ524309 TNV524308:TNV524309 TXR524308:TXR524309 UHN524308:UHN524309 URJ524308:URJ524309 VBF524308:VBF524309 VLB524308:VLB524309 VUX524308:VUX524309 WET524308:WET524309 WOP524308:WOP524309 WYL524308:WYL524309 S589844:S589845 LZ589844:LZ589845 VV589844:VV589845 AFR589844:AFR589845 APN589844:APN589845 AZJ589844:AZJ589845 BJF589844:BJF589845 BTB589844:BTB589845 CCX589844:CCX589845 CMT589844:CMT589845 CWP589844:CWP589845 DGL589844:DGL589845 DQH589844:DQH589845 EAD589844:EAD589845 EJZ589844:EJZ589845 ETV589844:ETV589845 FDR589844:FDR589845 FNN589844:FNN589845 FXJ589844:FXJ589845 GHF589844:GHF589845 GRB589844:GRB589845 HAX589844:HAX589845 HKT589844:HKT589845 HUP589844:HUP589845 IEL589844:IEL589845 IOH589844:IOH589845 IYD589844:IYD589845 JHZ589844:JHZ589845 JRV589844:JRV589845 KBR589844:KBR589845 KLN589844:KLN589845 KVJ589844:KVJ589845 LFF589844:LFF589845 LPB589844:LPB589845 LYX589844:LYX589845 MIT589844:MIT589845 MSP589844:MSP589845 NCL589844:NCL589845 NMH589844:NMH589845 NWD589844:NWD589845 OFZ589844:OFZ589845 OPV589844:OPV589845 OZR589844:OZR589845 PJN589844:PJN589845 PTJ589844:PTJ589845 QDF589844:QDF589845 QNB589844:QNB589845 QWX589844:QWX589845 RGT589844:RGT589845 RQP589844:RQP589845 SAL589844:SAL589845 SKH589844:SKH589845 SUD589844:SUD589845 TDZ589844:TDZ589845 TNV589844:TNV589845 TXR589844:TXR589845 UHN589844:UHN589845 URJ589844:URJ589845 VBF589844:VBF589845 VLB589844:VLB589845 VUX589844:VUX589845 WET589844:WET589845 WOP589844:WOP589845 WYL589844:WYL589845 S655380:S655381 LZ655380:LZ655381 VV655380:VV655381 AFR655380:AFR655381 APN655380:APN655381 AZJ655380:AZJ655381 BJF655380:BJF655381 BTB655380:BTB655381 CCX655380:CCX655381 CMT655380:CMT655381 CWP655380:CWP655381 DGL655380:DGL655381 DQH655380:DQH655381 EAD655380:EAD655381 EJZ655380:EJZ655381 ETV655380:ETV655381 FDR655380:FDR655381 FNN655380:FNN655381 FXJ655380:FXJ655381 GHF655380:GHF655381 GRB655380:GRB655381 HAX655380:HAX655381 HKT655380:HKT655381 HUP655380:HUP655381 IEL655380:IEL655381 IOH655380:IOH655381 IYD655380:IYD655381 JHZ655380:JHZ655381 JRV655380:JRV655381 KBR655380:KBR655381 KLN655380:KLN655381 KVJ655380:KVJ655381 LFF655380:LFF655381 LPB655380:LPB655381 LYX655380:LYX655381 MIT655380:MIT655381 MSP655380:MSP655381 NCL655380:NCL655381 NMH655380:NMH655381 NWD655380:NWD655381 OFZ655380:OFZ655381 OPV655380:OPV655381 OZR655380:OZR655381 PJN655380:PJN655381 PTJ655380:PTJ655381 QDF655380:QDF655381 QNB655380:QNB655381 QWX655380:QWX655381 RGT655380:RGT655381 RQP655380:RQP655381 SAL655380:SAL655381 SKH655380:SKH655381 SUD655380:SUD655381 TDZ655380:TDZ655381 TNV655380:TNV655381 TXR655380:TXR655381 UHN655380:UHN655381 URJ655380:URJ655381 VBF655380:VBF655381 VLB655380:VLB655381 VUX655380:VUX655381 WET655380:WET655381 WOP655380:WOP655381 WYL655380:WYL655381 S720916:S720917 LZ720916:LZ720917 VV720916:VV720917 AFR720916:AFR720917 APN720916:APN720917 AZJ720916:AZJ720917 BJF720916:BJF720917 BTB720916:BTB720917 CCX720916:CCX720917 CMT720916:CMT720917 CWP720916:CWP720917 DGL720916:DGL720917 DQH720916:DQH720917 EAD720916:EAD720917 EJZ720916:EJZ720917 ETV720916:ETV720917 FDR720916:FDR720917 FNN720916:FNN720917 FXJ720916:FXJ720917 GHF720916:GHF720917 GRB720916:GRB720917 HAX720916:HAX720917 HKT720916:HKT720917 HUP720916:HUP720917 IEL720916:IEL720917 IOH720916:IOH720917 IYD720916:IYD720917 JHZ720916:JHZ720917 JRV720916:JRV720917 KBR720916:KBR720917 KLN720916:KLN720917 KVJ720916:KVJ720917 LFF720916:LFF720917 LPB720916:LPB720917 LYX720916:LYX720917 MIT720916:MIT720917 MSP720916:MSP720917 NCL720916:NCL720917 NMH720916:NMH720917 NWD720916:NWD720917 OFZ720916:OFZ720917 OPV720916:OPV720917 OZR720916:OZR720917 PJN720916:PJN720917 PTJ720916:PTJ720917 QDF720916:QDF720917 QNB720916:QNB720917 QWX720916:QWX720917 RGT720916:RGT720917 RQP720916:RQP720917 SAL720916:SAL720917 SKH720916:SKH720917 SUD720916:SUD720917 TDZ720916:TDZ720917 TNV720916:TNV720917 TXR720916:TXR720917 UHN720916:UHN720917 URJ720916:URJ720917 VBF720916:VBF720917 VLB720916:VLB720917 VUX720916:VUX720917 WET720916:WET720917 WOP720916:WOP720917 WYL720916:WYL720917 S786452:S786453 LZ786452:LZ786453 VV786452:VV786453 AFR786452:AFR786453 APN786452:APN786453 AZJ786452:AZJ786453 BJF786452:BJF786453 BTB786452:BTB786453 CCX786452:CCX786453 CMT786452:CMT786453 CWP786452:CWP786453 DGL786452:DGL786453 DQH786452:DQH786453 EAD786452:EAD786453 EJZ786452:EJZ786453 ETV786452:ETV786453 FDR786452:FDR786453 FNN786452:FNN786453 FXJ786452:FXJ786453 GHF786452:GHF786453 GRB786452:GRB786453 HAX786452:HAX786453 HKT786452:HKT786453 HUP786452:HUP786453 IEL786452:IEL786453 IOH786452:IOH786453 IYD786452:IYD786453 JHZ786452:JHZ786453 JRV786452:JRV786453 KBR786452:KBR786453 KLN786452:KLN786453 KVJ786452:KVJ786453 LFF786452:LFF786453 LPB786452:LPB786453 LYX786452:LYX786453 MIT786452:MIT786453 MSP786452:MSP786453 NCL786452:NCL786453 NMH786452:NMH786453 NWD786452:NWD786453 OFZ786452:OFZ786453 OPV786452:OPV786453 OZR786452:OZR786453 PJN786452:PJN786453 PTJ786452:PTJ786453 QDF786452:QDF786453 QNB786452:QNB786453 QWX786452:QWX786453 RGT786452:RGT786453 RQP786452:RQP786453 SAL786452:SAL786453 SKH786452:SKH786453 SUD786452:SUD786453 TDZ786452:TDZ786453 TNV786452:TNV786453 TXR786452:TXR786453 UHN786452:UHN786453 URJ786452:URJ786453 VBF786452:VBF786453 VLB786452:VLB786453 VUX786452:VUX786453 WET786452:WET786453 WOP786452:WOP786453 WYL786452:WYL786453 S851988:S851989 LZ851988:LZ851989 VV851988:VV851989 AFR851988:AFR851989 APN851988:APN851989 AZJ851988:AZJ851989 BJF851988:BJF851989 BTB851988:BTB851989 CCX851988:CCX851989 CMT851988:CMT851989 CWP851988:CWP851989 DGL851988:DGL851989 DQH851988:DQH851989 EAD851988:EAD851989 EJZ851988:EJZ851989 ETV851988:ETV851989 FDR851988:FDR851989 FNN851988:FNN851989 FXJ851988:FXJ851989 GHF851988:GHF851989 GRB851988:GRB851989 HAX851988:HAX851989 HKT851988:HKT851989 HUP851988:HUP851989 IEL851988:IEL851989 IOH851988:IOH851989 IYD851988:IYD851989 JHZ851988:JHZ851989 JRV851988:JRV851989 KBR851988:KBR851989 KLN851988:KLN851989 KVJ851988:KVJ851989 LFF851988:LFF851989 LPB851988:LPB851989 LYX851988:LYX851989 MIT851988:MIT851989 MSP851988:MSP851989 NCL851988:NCL851989 NMH851988:NMH851989 NWD851988:NWD851989 OFZ851988:OFZ851989 OPV851988:OPV851989 OZR851988:OZR851989 PJN851988:PJN851989 PTJ851988:PTJ851989 QDF851988:QDF851989 QNB851988:QNB851989 QWX851988:QWX851989 RGT851988:RGT851989 RQP851988:RQP851989 SAL851988:SAL851989 SKH851988:SKH851989 SUD851988:SUD851989 TDZ851988:TDZ851989 TNV851988:TNV851989 TXR851988:TXR851989 UHN851988:UHN851989 URJ851988:URJ851989 VBF851988:VBF851989 VLB851988:VLB851989 VUX851988:VUX851989 WET851988:WET851989 WOP851988:WOP851989 WYL851988:WYL851989 S917524:S917525 LZ917524:LZ917525 VV917524:VV917525 AFR917524:AFR917525 APN917524:APN917525 AZJ917524:AZJ917525 BJF917524:BJF917525 BTB917524:BTB917525 CCX917524:CCX917525 CMT917524:CMT917525 CWP917524:CWP917525 DGL917524:DGL917525 DQH917524:DQH917525 EAD917524:EAD917525 EJZ917524:EJZ917525 ETV917524:ETV917525 FDR917524:FDR917525 FNN917524:FNN917525 FXJ917524:FXJ917525 GHF917524:GHF917525 GRB917524:GRB917525 HAX917524:HAX917525 HKT917524:HKT917525 HUP917524:HUP917525 IEL917524:IEL917525 IOH917524:IOH917525 IYD917524:IYD917525 JHZ917524:JHZ917525 JRV917524:JRV917525 KBR917524:KBR917525 KLN917524:KLN917525 KVJ917524:KVJ917525 LFF917524:LFF917525 LPB917524:LPB917525 LYX917524:LYX917525 MIT917524:MIT917525 MSP917524:MSP917525 NCL917524:NCL917525 NMH917524:NMH917525 NWD917524:NWD917525 OFZ917524:OFZ917525 OPV917524:OPV917525 OZR917524:OZR917525 PJN917524:PJN917525 PTJ917524:PTJ917525 QDF917524:QDF917525 QNB917524:QNB917525 QWX917524:QWX917525 RGT917524:RGT917525 RQP917524:RQP917525 SAL917524:SAL917525 SKH917524:SKH917525 SUD917524:SUD917525 TDZ917524:TDZ917525 TNV917524:TNV917525 TXR917524:TXR917525 UHN917524:UHN917525 URJ917524:URJ917525 VBF917524:VBF917525 VLB917524:VLB917525 VUX917524:VUX917525 WET917524:WET917525 WOP917524:WOP917525 WYL917524:WYL917525 S983060:S983061 LZ983060:LZ983061 VV983060:VV983061 AFR983060:AFR983061 APN983060:APN983061 AZJ983060:AZJ983061 BJF983060:BJF983061 BTB983060:BTB983061 CCX983060:CCX983061 CMT983060:CMT983061 CWP983060:CWP983061 DGL983060:DGL983061 DQH983060:DQH983061 EAD983060:EAD983061 EJZ983060:EJZ983061 ETV983060:ETV983061 FDR983060:FDR983061 FNN983060:FNN983061 FXJ983060:FXJ983061 GHF983060:GHF983061 GRB983060:GRB983061 HAX983060:HAX983061 HKT983060:HKT983061 HUP983060:HUP983061 IEL983060:IEL983061 IOH983060:IOH983061 IYD983060:IYD983061 JHZ983060:JHZ983061 JRV983060:JRV983061 KBR983060:KBR983061 KLN983060:KLN983061 KVJ983060:KVJ983061 LFF983060:LFF983061 LPB983060:LPB983061 LYX983060:LYX983061 MIT983060:MIT983061 MSP983060:MSP983061 NCL983060:NCL983061 NMH983060:NMH983061 NWD983060:NWD983061 OFZ983060:OFZ983061 OPV983060:OPV983061 OZR983060:OZR983061 PJN983060:PJN983061 PTJ983060:PTJ983061 QDF983060:QDF983061 QNB983060:QNB983061 QWX983060:QWX983061 RGT983060:RGT983061 RQP983060:RQP983061 SAL983060:SAL983061 SKH983060:SKH983061 SUD983060:SUD983061 TDZ983060:TDZ983061 TNV983060:TNV983061 TXR983060:TXR983061 UHN983060:UHN983061 URJ983060:URJ983061 VBF983060:VBF983061 VLB983060:VLB983061 VUX983060:VUX983061 WET983060:WET983061 WOP983060:WOP983061 WYL983060:WYL983061 MB24 VX24 AFT24 APP24 AZL24 BJH24 BTD24 CCZ24 CMV24 CWR24 DGN24 DQJ24 EAF24 EKB24 ETX24 FDT24 FNP24 FXL24 GHH24 GRD24 HAZ24 HKV24 HUR24 IEN24 IOJ24 IYF24 JIB24 JRX24 KBT24 KLP24 KVL24 LFH24 LPD24 LYZ24 MIV24 MSR24 NCN24 NMJ24 NWF24 OGB24 OPX24 OZT24 PJP24 PTL24 QDH24 QND24 QWZ24 RGV24 RQR24 SAN24 SKJ24 SUF24 TEB24 TNX24 TXT24 UHP24 URL24 VBH24 VLD24 VUZ24 WEV24 WOR24 WYN24 WYN983060 U131092 MB65556 VX65556 AFT65556 APP65556 AZL65556 BJH65556 BTD65556 CCZ65556 CMV65556 CWR65556 DGN65556 DQJ65556 EAF65556 EKB65556 ETX65556 FDT65556 FNP65556 FXL65556 GHH65556 GRD65556 HAZ65556 HKV65556 HUR65556 IEN65556 IOJ65556 IYF65556 JIB65556 JRX65556 KBT65556 KLP65556 KVL65556 LFH65556 LPD65556 LYZ65556 MIV65556 MSR65556 NCN65556 NMJ65556 NWF65556 OGB65556 OPX65556 OZT65556 PJP65556 PTL65556 QDH65556 QND65556 QWZ65556 RGV65556 RQR65556 SAN65556 SKJ65556 SUF65556 TEB65556 TNX65556 TXT65556 UHP65556 URL65556 VBH65556 VLD65556 VUZ65556 WEV65556 WOR65556 WYN65556 U196628 MB131092 VX131092 AFT131092 APP131092 AZL131092 BJH131092 BTD131092 CCZ131092 CMV131092 CWR131092 DGN131092 DQJ131092 EAF131092 EKB131092 ETX131092 FDT131092 FNP131092 FXL131092 GHH131092 GRD131092 HAZ131092 HKV131092 HUR131092 IEN131092 IOJ131092 IYF131092 JIB131092 JRX131092 KBT131092 KLP131092 KVL131092 LFH131092 LPD131092 LYZ131092 MIV131092 MSR131092 NCN131092 NMJ131092 NWF131092 OGB131092 OPX131092 OZT131092 PJP131092 PTL131092 QDH131092 QND131092 QWZ131092 RGV131092 RQR131092 SAN131092 SKJ131092 SUF131092 TEB131092 TNX131092 TXT131092 UHP131092 URL131092 VBH131092 VLD131092 VUZ131092 WEV131092 WOR131092 WYN131092 U262164 MB196628 VX196628 AFT196628 APP196628 AZL196628 BJH196628 BTD196628 CCZ196628 CMV196628 CWR196628 DGN196628 DQJ196628 EAF196628 EKB196628 ETX196628 FDT196628 FNP196628 FXL196628 GHH196628 GRD196628 HAZ196628 HKV196628 HUR196628 IEN196628 IOJ196628 IYF196628 JIB196628 JRX196628 KBT196628 KLP196628 KVL196628 LFH196628 LPD196628 LYZ196628 MIV196628 MSR196628 NCN196628 NMJ196628 NWF196628 OGB196628 OPX196628 OZT196628 PJP196628 PTL196628 QDH196628 QND196628 QWZ196628 RGV196628 RQR196628 SAN196628 SKJ196628 SUF196628 TEB196628 TNX196628 TXT196628 UHP196628 URL196628 VBH196628 VLD196628 VUZ196628 WEV196628 WOR196628 WYN196628 U327700 MB262164 VX262164 AFT262164 APP262164 AZL262164 BJH262164 BTD262164 CCZ262164 CMV262164 CWR262164 DGN262164 DQJ262164 EAF262164 EKB262164 ETX262164 FDT262164 FNP262164 FXL262164 GHH262164 GRD262164 HAZ262164 HKV262164 HUR262164 IEN262164 IOJ262164 IYF262164 JIB262164 JRX262164 KBT262164 KLP262164 KVL262164 LFH262164 LPD262164 LYZ262164 MIV262164 MSR262164 NCN262164 NMJ262164 NWF262164 OGB262164 OPX262164 OZT262164 PJP262164 PTL262164 QDH262164 QND262164 QWZ262164 RGV262164 RQR262164 SAN262164 SKJ262164 SUF262164 TEB262164 TNX262164 TXT262164 UHP262164 URL262164 VBH262164 VLD262164 VUZ262164 WEV262164 WOR262164 WYN262164 U393236 MB327700 VX327700 AFT327700 APP327700 AZL327700 BJH327700 BTD327700 CCZ327700 CMV327700 CWR327700 DGN327700 DQJ327700 EAF327700 EKB327700 ETX327700 FDT327700 FNP327700 FXL327700 GHH327700 GRD327700 HAZ327700 HKV327700 HUR327700 IEN327700 IOJ327700 IYF327700 JIB327700 JRX327700 KBT327700 KLP327700 KVL327700 LFH327700 LPD327700 LYZ327700 MIV327700 MSR327700 NCN327700 NMJ327700 NWF327700 OGB327700 OPX327700 OZT327700 PJP327700 PTL327700 QDH327700 QND327700 QWZ327700 RGV327700 RQR327700 SAN327700 SKJ327700 SUF327700 TEB327700 TNX327700 TXT327700 UHP327700 URL327700 VBH327700 VLD327700 VUZ327700 WEV327700 WOR327700 WYN327700 U458772 MB393236 VX393236 AFT393236 APP393236 AZL393236 BJH393236 BTD393236 CCZ393236 CMV393236 CWR393236 DGN393236 DQJ393236 EAF393236 EKB393236 ETX393236 FDT393236 FNP393236 FXL393236 GHH393236 GRD393236 HAZ393236 HKV393236 HUR393236 IEN393236 IOJ393236 IYF393236 JIB393236 JRX393236 KBT393236 KLP393236 KVL393236 LFH393236 LPD393236 LYZ393236 MIV393236 MSR393236 NCN393236 NMJ393236 NWF393236 OGB393236 OPX393236 OZT393236 PJP393236 PTL393236 QDH393236 QND393236 QWZ393236 RGV393236 RQR393236 SAN393236 SKJ393236 SUF393236 TEB393236 TNX393236 TXT393236 UHP393236 URL393236 VBH393236 VLD393236 VUZ393236 WEV393236 WOR393236 WYN393236 U524308 MB458772 VX458772 AFT458772 APP458772 AZL458772 BJH458772 BTD458772 CCZ458772 CMV458772 CWR458772 DGN458772 DQJ458772 EAF458772 EKB458772 ETX458772 FDT458772 FNP458772 FXL458772 GHH458772 GRD458772 HAZ458772 HKV458772 HUR458772 IEN458772 IOJ458772 IYF458772 JIB458772 JRX458772 KBT458772 KLP458772 KVL458772 LFH458772 LPD458772 LYZ458772 MIV458772 MSR458772 NCN458772 NMJ458772 NWF458772 OGB458772 OPX458772 OZT458772 PJP458772 PTL458772 QDH458772 QND458772 QWZ458772 RGV458772 RQR458772 SAN458772 SKJ458772 SUF458772 TEB458772 TNX458772 TXT458772 UHP458772 URL458772 VBH458772 VLD458772 VUZ458772 WEV458772 WOR458772 WYN458772 U589844 MB524308 VX524308 AFT524308 APP524308 AZL524308 BJH524308 BTD524308 CCZ524308 CMV524308 CWR524308 DGN524308 DQJ524308 EAF524308 EKB524308 ETX524308 FDT524308 FNP524308 FXL524308 GHH524308 GRD524308 HAZ524308 HKV524308 HUR524308 IEN524308 IOJ524308 IYF524308 JIB524308 JRX524308 KBT524308 KLP524308 KVL524308 LFH524308 LPD524308 LYZ524308 MIV524308 MSR524308 NCN524308 NMJ524308 NWF524308 OGB524308 OPX524308 OZT524308 PJP524308 PTL524308 QDH524308 QND524308 QWZ524308 RGV524308 RQR524308 SAN524308 SKJ524308 SUF524308 TEB524308 TNX524308 TXT524308 UHP524308 URL524308 VBH524308 VLD524308 VUZ524308 WEV524308 WOR524308 WYN524308 U655380 MB589844 VX589844 AFT589844 APP589844 AZL589844 BJH589844 BTD589844 CCZ589844 CMV589844 CWR589844 DGN589844 DQJ589844 EAF589844 EKB589844 ETX589844 FDT589844 FNP589844 FXL589844 GHH589844 GRD589844 HAZ589844 HKV589844 HUR589844 IEN589844 IOJ589844 IYF589844 JIB589844 JRX589844 KBT589844 KLP589844 KVL589844 LFH589844 LPD589844 LYZ589844 MIV589844 MSR589844 NCN589844 NMJ589844 NWF589844 OGB589844 OPX589844 OZT589844 PJP589844 PTL589844 QDH589844 QND589844 QWZ589844 RGV589844 RQR589844 SAN589844 SKJ589844 SUF589844 TEB589844 TNX589844 TXT589844 UHP589844 URL589844 VBH589844 VLD589844 VUZ589844 WEV589844 WOR589844 WYN589844 U720916 MB655380 VX655380 AFT655380 APP655380 AZL655380 BJH655380 BTD655380 CCZ655380 CMV655380 CWR655380 DGN655380 DQJ655380 EAF655380 EKB655380 ETX655380 FDT655380 FNP655380 FXL655380 GHH655380 GRD655380 HAZ655380 HKV655380 HUR655380 IEN655380 IOJ655380 IYF655380 JIB655380 JRX655380 KBT655380 KLP655380 KVL655380 LFH655380 LPD655380 LYZ655380 MIV655380 MSR655380 NCN655380 NMJ655380 NWF655380 OGB655380 OPX655380 OZT655380 PJP655380 PTL655380 QDH655380 QND655380 QWZ655380 RGV655380 RQR655380 SAN655380 SKJ655380 SUF655380 TEB655380 TNX655380 TXT655380 UHP655380 URL655380 VBH655380 VLD655380 VUZ655380 WEV655380 WOR655380 WYN655380 U786452 MB720916 VX720916 AFT720916 APP720916 AZL720916 BJH720916 BTD720916 CCZ720916 CMV720916 CWR720916 DGN720916 DQJ720916 EAF720916 EKB720916 ETX720916 FDT720916 FNP720916 FXL720916 GHH720916 GRD720916 HAZ720916 HKV720916 HUR720916 IEN720916 IOJ720916 IYF720916 JIB720916 JRX720916 KBT720916 KLP720916 KVL720916 LFH720916 LPD720916 LYZ720916 MIV720916 MSR720916 NCN720916 NMJ720916 NWF720916 OGB720916 OPX720916 OZT720916 PJP720916 PTL720916 QDH720916 QND720916 QWZ720916 RGV720916 RQR720916 SAN720916 SKJ720916 SUF720916 TEB720916 TNX720916 TXT720916 UHP720916 URL720916 VBH720916 VLD720916 VUZ720916 WEV720916 WOR720916 WYN720916 U851988 MB786452 VX786452 AFT786452 APP786452 AZL786452 BJH786452 BTD786452 CCZ786452 CMV786452 CWR786452 DGN786452 DQJ786452 EAF786452 EKB786452 ETX786452 FDT786452 FNP786452 FXL786452 GHH786452 GRD786452 HAZ786452 HKV786452 HUR786452 IEN786452 IOJ786452 IYF786452 JIB786452 JRX786452 KBT786452 KLP786452 KVL786452 LFH786452 LPD786452 LYZ786452 MIV786452 MSR786452 NCN786452 NMJ786452 NWF786452 OGB786452 OPX786452 OZT786452 PJP786452 PTL786452 QDH786452 QND786452 QWZ786452 RGV786452 RQR786452 SAN786452 SKJ786452 SUF786452 TEB786452 TNX786452 TXT786452 UHP786452 URL786452 VBH786452 VLD786452 VUZ786452 WEV786452 WOR786452 WYN786452 U917524 MB851988 VX851988 AFT851988 APP851988 AZL851988 BJH851988 BTD851988 CCZ851988 CMV851988 CWR851988 DGN851988 DQJ851988 EAF851988 EKB851988 ETX851988 FDT851988 FNP851988 FXL851988 GHH851988 GRD851988 HAZ851988 HKV851988 HUR851988 IEN851988 IOJ851988 IYF851988 JIB851988 JRX851988 KBT851988 KLP851988 KVL851988 LFH851988 LPD851988 LYZ851988 MIV851988 MSR851988 NCN851988 NMJ851988 NWF851988 OGB851988 OPX851988 OZT851988 PJP851988 PTL851988 QDH851988 QND851988 QWZ851988 RGV851988 RQR851988 SAN851988 SKJ851988 SUF851988 TEB851988 TNX851988 TXT851988 UHP851988 URL851988 VBH851988 VLD851988 VUZ851988 WEV851988 WOR851988 WYN851988 U983060 MB917524 VX917524 AFT917524 APP917524 AZL917524 BJH917524 BTD917524 CCZ917524 CMV917524 CWR917524 DGN917524 DQJ917524 EAF917524 EKB917524 ETX917524 FDT917524 FNP917524 FXL917524 GHH917524 GRD917524 HAZ917524 HKV917524 HUR917524 IEN917524 IOJ917524 IYF917524 JIB917524 JRX917524 KBT917524 KLP917524 KVL917524 LFH917524 LPD917524 LYZ917524 MIV917524 MSR917524 NCN917524 NMJ917524 NWF917524 OGB917524 OPX917524 OZT917524 PJP917524 PTL917524 QDH917524 QND917524 QWZ917524 RGV917524 RQR917524 SAN917524 SKJ917524 SUF917524 TEB917524 TNX917524 TXT917524 UHP917524 URL917524 VBH917524 VLD917524 VUZ917524 WEV917524 WOR917524 WYN917524 WYL24:WYL25 MB983060 VX983060 AFT983060 APP983060 AZL983060 BJH983060 BTD983060 CCZ983060 CMV983060 CWR983060 DGN983060 DQJ983060 EAF983060 EKB983060 ETX983060 FDT983060 FNP983060 FXL983060 GHH983060 GRD983060 HAZ983060 HKV983060 HUR983060 IEN983060 IOJ983060 IYF983060 JIB983060 JRX983060 KBT983060 KLP983060 KVL983060 LFH983060 LPD983060 LYZ983060 MIV983060 MSR983060 NCN983060 NMJ983060 NWF983060 OGB983060 OPX983060 OZT983060 PJP983060 PTL983060 QDH983060 QND983060 QWZ983060 RGV983060 RQR983060 SAN983060 SKJ983060 SUF983060 TEB983060 TNX983060 TXT983060 UHP983060 URL983060 VBH983060 VLD983060 VUZ983060 WEV983060 WOR983060 S24:S25 LZ24:LZ25 VV24:VV25 AFR24:AFR25 APN24:APN25 AZJ24:AZJ25 BJF24:BJF25 BTB24:BTB25 CCX24:CCX25 CMT24:CMT25 CWP24:CWP25 DGL24:DGL25 DQH24:DQH25 EAD24:EAD25 EJZ24:EJZ25 ETV24:ETV25 FDR24:FDR25 FNN24:FNN25 FXJ24:FXJ25 GHF24:GHF25 GRB24:GRB25 HAX24:HAX25 HKT24:HKT25 HUP24:HUP25 IEL24:IEL25 IOH24:IOH25 IYD24:IYD25 JHZ24:JHZ25 JRV24:JRV25 KBR24:KBR25 KLN24:KLN25 KVJ24:KVJ25 LFF24:LFF25 LPB24:LPB25 LYX24:LYX25 MIT24:MIT25 MSP24:MSP25 NCL24:NCL25 NMH24:NMH25 NWD24:NWD25 OFZ24:OFZ25 OPV24:OPV25 OZR24:OZR25 PJN24:PJN25 PTJ24:PTJ25 QDF24:QDF25 QNB24:QNB25 QWX24:QWX25 RGT24:RGT25 RQP24:RQP25 SAL24:SAL25 SKH24:SKH25 SUD24:SUD25 TDZ24:TDZ25 TNV24:TNV25 TXR24:TXR25 UHN24:UHN25 URJ24:URJ25 VBF24:VBF25 VLB24:VLB25 VUX24:VUX25 WET24:WET25 WOP24:WOP25 U24 AB131092 Z65556:Z65557 Z131092:Z131093 Z196628:Z196629 Z262164:Z262165 Z327700:Z327701 Z393236:Z393237 Z458772:Z458773 Z524308:Z524309 Z589844:Z589845 Z655380:Z655381 Z720916:Z720917 Z786452:Z786453 Z851988:Z851989 Z917524:Z917525 Z983060:Z983061 AB196628 AB262164 AB327700 AB393236 AB458772 AB524308 AB589844 AB655380 AB720916 AB786452 AB851988 AB917524 AB983060 AB24 Z24:Z25 AB65556 AI131092 AG65556:AG65557 AG131092:AG131093 AG196628:AG196629 AG262164:AG262165 AG327700:AG327701 AG393236:AG393237 AG458772:AG458773 AG524308:AG524309 AG589844:AG589845 AG655380:AG655381 AG720916:AG720917 AG786452:AG786453 AG851988:AG851989 AG917524:AG917525 AG983060:AG983061 AI196628 AI262164 AI327700 AI393236 AI458772 AI524308 AI589844 AI655380 AI720916 AI786452 AI851988 AI917524 AI983060 AI24 AG24:AG25 AI65556 AP131092 AN65556:AN65557 AN131092:AN131093 AN196628:AN196629 AN262164:AN262165 AN327700:AN327701 AN393236:AN393237 AN458772:AN458773 AN524308:AN524309 AN589844:AN589845 AN655380:AN655381 AN720916:AN720917 AN786452:AN786453 AN851988:AN851989 AN917524:AN917525 AN983060:AN983061 AP196628 AP262164 AP327700 AP393236 AP458772 AP524308 AP589844 AP655380 AP720916 AP786452 AP851988 AP917524 AP983060 AP24 AN24:AN25 AP65556 AW131092 AU65556:AU65557 AU131092:AU131093 AU196628:AU196629 AU262164:AU262165 AU327700:AU327701 AU393236:AU393237 AU458772:AU458773 AU524308:AU524309 AU589844:AU589845 AU655380:AU655381 AU720916:AU720917 AU786452:AU786453 AU851988:AU851989 AU917524:AU917525 AU983060:AU983061 AW196628 AW262164 AW327700 AW393236 AW458772 AW524308 AW589844 AW655380 AW720916 AW786452 AW851988 AW917524 AW983060 AW24 AU24:AU25 AW65556 BD131092 BB65556:BB65557 BB131092:BB131093 BB196628:BB196629 BB262164:BB262165 BB327700:BB327701 BB393236:BB393237 BB458772:BB458773 BB524308:BB524309 BB589844:BB589845 BB655380:BB655381 BB720916:BB720917 BB786452:BB786453 BB851988:BB851989 BB917524:BB917525 BB983060:BB983061 BD196628 BD262164 BD327700 BD393236 BD458772 BD524308 BD589844 BD655380 BD720916 BD786452 BD851988 BD917524 BD983060 BD24 BB24:BB25 BD65556 BK131092 BI65556:BI65557 BI131092:BI131093 BI196628:BI196629 BI262164:BI262165 BI327700:BI327701 BI393236:BI393237 BI458772:BI458773 BI524308:BI524309 BI589844:BI589845 BI655380:BI655381 BI720916:BI720917 BI786452:BI786453 BI851988:BI851989 BI917524:BI917525 BI983060:BI983061 BK196628 BK262164 BK327700 BK393236 BK458772 BK524308 BK589844 BK655380 BK720916 BK786452 BK851988 BK917524 BK983060 BK24 BI24:BI25 BK65556 BR131092 BP65556:BP65557 BP131092:BP131093 BP196628:BP196629 BP262164:BP262165 BP327700:BP327701 BP393236:BP393237 BP458772:BP458773 BP524308:BP524309 BP589844:BP589845 BP655380:BP655381 BP720916:BP720917 BP786452:BP786453 BP851988:BP851989 BP917524:BP917525 BP983060:BP983061 BR196628 BR262164 BR327700 BR393236 BR458772 BR524308 BR589844 BR655380 BR720916 BR786452 BR851988 BR917524 BR983060 BR24 BP24:BP25 BR65556 BY131092 BW65556:BW65557 BW131092:BW131093 BW196628:BW196629 BW262164:BW262165 BW327700:BW327701 BW393236:BW393237 BW458772:BW458773 BW524308:BW524309 BW589844:BW589845 BW655380:BW655381 BW720916:BW720917 BW786452:BW786453 BW851988:BW851989 BW917524:BW917525 BW983060:BW983061 BY196628 BY262164 BY327700 BY393236 BY458772 BY524308 BY589844 BY655380 BY720916 BY786452 BY851988 BY917524 BY983060 BY24 BW24:BW25 BY65556 CF65556 CD65556:CD65557 CD131092:CD131093 CD196628:CD196629 CD262164:CD262165 CD327700:CD327701 CD393236:CD393237 CD458772:CD458773 CD524308:CD524309 CD589844:CD589845 CD655380:CD655381 CD720916:CD720917 CD786452:CD786453 CD851988:CD851989 CD917524:CD917525 CD983060:CD983061 CF131092 CF196628 CF262164 CF327700 CF393236 CF458772 CF524308 CF589844 CF655380 CF720916 CF786452 CF851988 CF917524 CF983060 CD24:CD25 CF24"/>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57 LX65557 VT65557 AFP65557 APL65557 AZH65557 BJD65557 BSZ65557 CCV65557 CMR65557 CWN65557 DGJ65557 DQF65557 EAB65557 EJX65557 ETT65557 FDP65557 FNL65557 FXH65557 GHD65557 GQZ65557 HAV65557 HKR65557 HUN65557 IEJ65557 IOF65557 IYB65557 JHX65557 JRT65557 KBP65557 KLL65557 KVH65557 LFD65557 LOZ65557 LYV65557 MIR65557 MSN65557 NCJ65557 NMF65557 NWB65557 OFX65557 OPT65557 OZP65557 PJL65557 PTH65557 QDD65557 QMZ65557 QWV65557 RGR65557 RQN65557 SAJ65557 SKF65557 SUB65557 TDX65557 TNT65557 TXP65557 UHL65557 URH65557 VBD65557 VKZ65557 VUV65557 WER65557 WON65557 WYJ65557 Q131093 LX131093 VT131093 AFP131093 APL131093 AZH131093 BJD131093 BSZ131093 CCV131093 CMR131093 CWN131093 DGJ131093 DQF131093 EAB131093 EJX131093 ETT131093 FDP131093 FNL131093 FXH131093 GHD131093 GQZ131093 HAV131093 HKR131093 HUN131093 IEJ131093 IOF131093 IYB131093 JHX131093 JRT131093 KBP131093 KLL131093 KVH131093 LFD131093 LOZ131093 LYV131093 MIR131093 MSN131093 NCJ131093 NMF131093 NWB131093 OFX131093 OPT131093 OZP131093 PJL131093 PTH131093 QDD131093 QMZ131093 QWV131093 RGR131093 RQN131093 SAJ131093 SKF131093 SUB131093 TDX131093 TNT131093 TXP131093 UHL131093 URH131093 VBD131093 VKZ131093 VUV131093 WER131093 WON131093 WYJ131093 Q196629 LX196629 VT196629 AFP196629 APL196629 AZH196629 BJD196629 BSZ196629 CCV196629 CMR196629 CWN196629 DGJ196629 DQF196629 EAB196629 EJX196629 ETT196629 FDP196629 FNL196629 FXH196629 GHD196629 GQZ196629 HAV196629 HKR196629 HUN196629 IEJ196629 IOF196629 IYB196629 JHX196629 JRT196629 KBP196629 KLL196629 KVH196629 LFD196629 LOZ196629 LYV196629 MIR196629 MSN196629 NCJ196629 NMF196629 NWB196629 OFX196629 OPT196629 OZP196629 PJL196629 PTH196629 QDD196629 QMZ196629 QWV196629 RGR196629 RQN196629 SAJ196629 SKF196629 SUB196629 TDX196629 TNT196629 TXP196629 UHL196629 URH196629 VBD196629 VKZ196629 VUV196629 WER196629 WON196629 WYJ196629 Q262165 LX262165 VT262165 AFP262165 APL262165 AZH262165 BJD262165 BSZ262165 CCV262165 CMR262165 CWN262165 DGJ262165 DQF262165 EAB262165 EJX262165 ETT262165 FDP262165 FNL262165 FXH262165 GHD262165 GQZ262165 HAV262165 HKR262165 HUN262165 IEJ262165 IOF262165 IYB262165 JHX262165 JRT262165 KBP262165 KLL262165 KVH262165 LFD262165 LOZ262165 LYV262165 MIR262165 MSN262165 NCJ262165 NMF262165 NWB262165 OFX262165 OPT262165 OZP262165 PJL262165 PTH262165 QDD262165 QMZ262165 QWV262165 RGR262165 RQN262165 SAJ262165 SKF262165 SUB262165 TDX262165 TNT262165 TXP262165 UHL262165 URH262165 VBD262165 VKZ262165 VUV262165 WER262165 WON262165 WYJ262165 Q327701 LX327701 VT327701 AFP327701 APL327701 AZH327701 BJD327701 BSZ327701 CCV327701 CMR327701 CWN327701 DGJ327701 DQF327701 EAB327701 EJX327701 ETT327701 FDP327701 FNL327701 FXH327701 GHD327701 GQZ327701 HAV327701 HKR327701 HUN327701 IEJ327701 IOF327701 IYB327701 JHX327701 JRT327701 KBP327701 KLL327701 KVH327701 LFD327701 LOZ327701 LYV327701 MIR327701 MSN327701 NCJ327701 NMF327701 NWB327701 OFX327701 OPT327701 OZP327701 PJL327701 PTH327701 QDD327701 QMZ327701 QWV327701 RGR327701 RQN327701 SAJ327701 SKF327701 SUB327701 TDX327701 TNT327701 TXP327701 UHL327701 URH327701 VBD327701 VKZ327701 VUV327701 WER327701 WON327701 WYJ327701 Q393237 LX393237 VT393237 AFP393237 APL393237 AZH393237 BJD393237 BSZ393237 CCV393237 CMR393237 CWN393237 DGJ393237 DQF393237 EAB393237 EJX393237 ETT393237 FDP393237 FNL393237 FXH393237 GHD393237 GQZ393237 HAV393237 HKR393237 HUN393237 IEJ393237 IOF393237 IYB393237 JHX393237 JRT393237 KBP393237 KLL393237 KVH393237 LFD393237 LOZ393237 LYV393237 MIR393237 MSN393237 NCJ393237 NMF393237 NWB393237 OFX393237 OPT393237 OZP393237 PJL393237 PTH393237 QDD393237 QMZ393237 QWV393237 RGR393237 RQN393237 SAJ393237 SKF393237 SUB393237 TDX393237 TNT393237 TXP393237 UHL393237 URH393237 VBD393237 VKZ393237 VUV393237 WER393237 WON393237 WYJ393237 Q458773 LX458773 VT458773 AFP458773 APL458773 AZH458773 BJD458773 BSZ458773 CCV458773 CMR458773 CWN458773 DGJ458773 DQF458773 EAB458773 EJX458773 ETT458773 FDP458773 FNL458773 FXH458773 GHD458773 GQZ458773 HAV458773 HKR458773 HUN458773 IEJ458773 IOF458773 IYB458773 JHX458773 JRT458773 KBP458773 KLL458773 KVH458773 LFD458773 LOZ458773 LYV458773 MIR458773 MSN458773 NCJ458773 NMF458773 NWB458773 OFX458773 OPT458773 OZP458773 PJL458773 PTH458773 QDD458773 QMZ458773 QWV458773 RGR458773 RQN458773 SAJ458773 SKF458773 SUB458773 TDX458773 TNT458773 TXP458773 UHL458773 URH458773 VBD458773 VKZ458773 VUV458773 WER458773 WON458773 WYJ458773 Q524309 LX524309 VT524309 AFP524309 APL524309 AZH524309 BJD524309 BSZ524309 CCV524309 CMR524309 CWN524309 DGJ524309 DQF524309 EAB524309 EJX524309 ETT524309 FDP524309 FNL524309 FXH524309 GHD524309 GQZ524309 HAV524309 HKR524309 HUN524309 IEJ524309 IOF524309 IYB524309 JHX524309 JRT524309 KBP524309 KLL524309 KVH524309 LFD524309 LOZ524309 LYV524309 MIR524309 MSN524309 NCJ524309 NMF524309 NWB524309 OFX524309 OPT524309 OZP524309 PJL524309 PTH524309 QDD524309 QMZ524309 QWV524309 RGR524309 RQN524309 SAJ524309 SKF524309 SUB524309 TDX524309 TNT524309 TXP524309 UHL524309 URH524309 VBD524309 VKZ524309 VUV524309 WER524309 WON524309 WYJ524309 Q589845 LX589845 VT589845 AFP589845 APL589845 AZH589845 BJD589845 BSZ589845 CCV589845 CMR589845 CWN589845 DGJ589845 DQF589845 EAB589845 EJX589845 ETT589845 FDP589845 FNL589845 FXH589845 GHD589845 GQZ589845 HAV589845 HKR589845 HUN589845 IEJ589845 IOF589845 IYB589845 JHX589845 JRT589845 KBP589845 KLL589845 KVH589845 LFD589845 LOZ589845 LYV589845 MIR589845 MSN589845 NCJ589845 NMF589845 NWB589845 OFX589845 OPT589845 OZP589845 PJL589845 PTH589845 QDD589845 QMZ589845 QWV589845 RGR589845 RQN589845 SAJ589845 SKF589845 SUB589845 TDX589845 TNT589845 TXP589845 UHL589845 URH589845 VBD589845 VKZ589845 VUV589845 WER589845 WON589845 WYJ589845 Q655381 LX655381 VT655381 AFP655381 APL655381 AZH655381 BJD655381 BSZ655381 CCV655381 CMR655381 CWN655381 DGJ655381 DQF655381 EAB655381 EJX655381 ETT655381 FDP655381 FNL655381 FXH655381 GHD655381 GQZ655381 HAV655381 HKR655381 HUN655381 IEJ655381 IOF655381 IYB655381 JHX655381 JRT655381 KBP655381 KLL655381 KVH655381 LFD655381 LOZ655381 LYV655381 MIR655381 MSN655381 NCJ655381 NMF655381 NWB655381 OFX655381 OPT655381 OZP655381 PJL655381 PTH655381 QDD655381 QMZ655381 QWV655381 RGR655381 RQN655381 SAJ655381 SKF655381 SUB655381 TDX655381 TNT655381 TXP655381 UHL655381 URH655381 VBD655381 VKZ655381 VUV655381 WER655381 WON655381 WYJ655381 Q720917 LX720917 VT720917 AFP720917 APL720917 AZH720917 BJD720917 BSZ720917 CCV720917 CMR720917 CWN720917 DGJ720917 DQF720917 EAB720917 EJX720917 ETT720917 FDP720917 FNL720917 FXH720917 GHD720917 GQZ720917 HAV720917 HKR720917 HUN720917 IEJ720917 IOF720917 IYB720917 JHX720917 JRT720917 KBP720917 KLL720917 KVH720917 LFD720917 LOZ720917 LYV720917 MIR720917 MSN720917 NCJ720917 NMF720917 NWB720917 OFX720917 OPT720917 OZP720917 PJL720917 PTH720917 QDD720917 QMZ720917 QWV720917 RGR720917 RQN720917 SAJ720917 SKF720917 SUB720917 TDX720917 TNT720917 TXP720917 UHL720917 URH720917 VBD720917 VKZ720917 VUV720917 WER720917 WON720917 WYJ720917 Q786453 LX786453 VT786453 AFP786453 APL786453 AZH786453 BJD786453 BSZ786453 CCV786453 CMR786453 CWN786453 DGJ786453 DQF786453 EAB786453 EJX786453 ETT786453 FDP786453 FNL786453 FXH786453 GHD786453 GQZ786453 HAV786453 HKR786453 HUN786453 IEJ786453 IOF786453 IYB786453 JHX786453 JRT786453 KBP786453 KLL786453 KVH786453 LFD786453 LOZ786453 LYV786453 MIR786453 MSN786453 NCJ786453 NMF786453 NWB786453 OFX786453 OPT786453 OZP786453 PJL786453 PTH786453 QDD786453 QMZ786453 QWV786453 RGR786453 RQN786453 SAJ786453 SKF786453 SUB786453 TDX786453 TNT786453 TXP786453 UHL786453 URH786453 VBD786453 VKZ786453 VUV786453 WER786453 WON786453 WYJ786453 Q851989 LX851989 VT851989 AFP851989 APL851989 AZH851989 BJD851989 BSZ851989 CCV851989 CMR851989 CWN851989 DGJ851989 DQF851989 EAB851989 EJX851989 ETT851989 FDP851989 FNL851989 FXH851989 GHD851989 GQZ851989 HAV851989 HKR851989 HUN851989 IEJ851989 IOF851989 IYB851989 JHX851989 JRT851989 KBP851989 KLL851989 KVH851989 LFD851989 LOZ851989 LYV851989 MIR851989 MSN851989 NCJ851989 NMF851989 NWB851989 OFX851989 OPT851989 OZP851989 PJL851989 PTH851989 QDD851989 QMZ851989 QWV851989 RGR851989 RQN851989 SAJ851989 SKF851989 SUB851989 TDX851989 TNT851989 TXP851989 UHL851989 URH851989 VBD851989 VKZ851989 VUV851989 WER851989 WON851989 WYJ851989 Q917525 LX917525 VT917525 AFP917525 APL917525 AZH917525 BJD917525 BSZ917525 CCV917525 CMR917525 CWN917525 DGJ917525 DQF917525 EAB917525 EJX917525 ETT917525 FDP917525 FNL917525 FXH917525 GHD917525 GQZ917525 HAV917525 HKR917525 HUN917525 IEJ917525 IOF917525 IYB917525 JHX917525 JRT917525 KBP917525 KLL917525 KVH917525 LFD917525 LOZ917525 LYV917525 MIR917525 MSN917525 NCJ917525 NMF917525 NWB917525 OFX917525 OPT917525 OZP917525 PJL917525 PTH917525 QDD917525 QMZ917525 QWV917525 RGR917525 RQN917525 SAJ917525 SKF917525 SUB917525 TDX917525 TNT917525 TXP917525 UHL917525 URH917525 VBD917525 VKZ917525 VUV917525 WER917525 WON917525 WYJ917525 Q983061 LX983061 VT983061 AFP983061 APL983061 AZH983061 BJD983061 BSZ983061 CCV983061 CMR983061 CWN983061 DGJ983061 DQF983061 EAB983061 EJX983061 ETT983061 FDP983061 FNL983061 FXH983061 GHD983061 GQZ983061 HAV983061 HKR983061 HUN983061 IEJ983061 IOF983061 IYB983061 JHX983061 JRT983061 KBP983061 KLL983061 KVH983061 LFD983061 LOZ983061 LYV983061 MIR983061 MSN983061 NCJ983061 NMF983061 NWB983061 OFX983061 OPT983061 OZP983061 PJL983061 PTH983061 QDD983061 QMZ983061 QWV983061 RGR983061 RQN983061 SAJ983061 SKF983061 SUB983061 TDX983061 TNT983061 TXP983061 UHL983061 URH983061 VBD983061 VKZ983061 VUV983061 WER983061 WON983061 WYJ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BU983061 BU65557 BU131093 BU196629 BU262165 BU327701 BU393237 BU458773 BU524309 BU589845 BU655381 BU720917 BU786453 BU851989 BU917525 BU25 CB983061 CB65557 CB131093 CB196629 CB262165 CB327701 CB393237 CB458773 CB524309 CB589845 CB655381 CB720917 CB786453 CB851989 CB917525 CB25"/>
    <dataValidation type="list" allowBlank="1" showInputMessage="1" showErrorMessage="1" errorTitle="Ошибка" error="Выберите значение из списка" prompt="Выберите значение из списка" sqref="O23 V23 AC23 AJ23 AQ23 AX23 BE23 BL23 BS23 BZ23">
      <formula1>kind_of_cons</formula1>
    </dataValidation>
    <dataValidation type="decimal" allowBlank="1" showErrorMessage="1" errorTitle="Ошибка" error="Допускается ввод только действительных чисел!" sqref="O24 V24 AC24 AJ24 AQ24 AX24 BE24 BL24 BS24 BZ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6" t="s">
        <v>491</v>
      </c>
      <c r="G2" s="1197"/>
      <c r="H2" s="1198"/>
      <c r="I2" s="641"/>
    </row>
    <row r="3" spans="1:20" ht="3" customHeight="1"/>
    <row r="4" spans="1:20" s="571" customFormat="1" ht="11.25">
      <c r="A4" s="591"/>
      <c r="B4" s="591"/>
      <c r="C4" s="591"/>
      <c r="D4" s="591"/>
      <c r="F4" s="1150" t="s">
        <v>454</v>
      </c>
      <c r="G4" s="1150"/>
      <c r="H4" s="1150"/>
      <c r="I4" s="119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07.12.2021</v>
      </c>
      <c r="I7" s="582" t="s">
        <v>493</v>
      </c>
      <c r="J7" s="616"/>
      <c r="K7" s="591"/>
      <c r="L7" s="591"/>
      <c r="M7" s="591"/>
      <c r="N7" s="591"/>
      <c r="O7" s="591"/>
      <c r="P7" s="591"/>
      <c r="Q7" s="591"/>
      <c r="R7" s="591"/>
      <c r="S7" s="591"/>
      <c r="T7" s="591"/>
    </row>
    <row r="8" spans="1:20" s="571" customFormat="1" ht="45">
      <c r="A8" s="1200">
        <v>1</v>
      </c>
      <c r="B8" s="591"/>
      <c r="C8" s="591"/>
      <c r="D8" s="591"/>
      <c r="F8" s="617" t="e">
        <f ca="1">"2." &amp;mergeValue(A8)</f>
        <v>#NAME?</v>
      </c>
      <c r="G8" s="633" t="s">
        <v>494</v>
      </c>
      <c r="H8" s="605"/>
      <c r="I8" s="582" t="s">
        <v>591</v>
      </c>
      <c r="J8" s="616"/>
      <c r="K8" s="591"/>
      <c r="L8" s="591"/>
      <c r="M8" s="591"/>
      <c r="N8" s="591"/>
      <c r="O8" s="591"/>
      <c r="P8" s="591"/>
      <c r="Q8" s="591"/>
      <c r="R8" s="591"/>
      <c r="S8" s="591"/>
      <c r="T8" s="591"/>
    </row>
    <row r="9" spans="1:20" s="571" customFormat="1" ht="22.5">
      <c r="A9" s="1200"/>
      <c r="B9" s="591"/>
      <c r="C9" s="591"/>
      <c r="D9" s="591"/>
      <c r="F9" s="617" t="e">
        <f ca="1">"3." &amp;mergeValue(A9)</f>
        <v>#NAME?</v>
      </c>
      <c r="G9" s="633" t="s">
        <v>495</v>
      </c>
      <c r="H9" s="605"/>
      <c r="I9" s="582" t="s">
        <v>589</v>
      </c>
      <c r="J9" s="616"/>
      <c r="K9" s="591"/>
      <c r="L9" s="591"/>
      <c r="M9" s="591"/>
      <c r="N9" s="591"/>
      <c r="O9" s="591"/>
      <c r="P9" s="591"/>
      <c r="Q9" s="591"/>
      <c r="R9" s="591"/>
      <c r="S9" s="591"/>
      <c r="T9" s="591"/>
    </row>
    <row r="10" spans="1:20" s="571" customFormat="1" ht="22.5">
      <c r="A10" s="1200"/>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00"/>
      <c r="B11" s="1200">
        <v>1</v>
      </c>
      <c r="C11" s="624"/>
      <c r="D11" s="624"/>
      <c r="F11" s="617" t="e">
        <f ca="1">"4."&amp;mergeValue(A11) &amp;"."&amp;mergeValue(B11)</f>
        <v>#NAME?</v>
      </c>
      <c r="G11" s="612" t="s">
        <v>593</v>
      </c>
      <c r="H11" s="605" t="str">
        <f>IF(region_name="","",region_name)</f>
        <v>Республика Татарстан</v>
      </c>
      <c r="I11" s="582" t="s">
        <v>499</v>
      </c>
      <c r="J11" s="616"/>
      <c r="K11" s="591"/>
      <c r="L11" s="591"/>
      <c r="M11" s="591"/>
      <c r="N11" s="591"/>
      <c r="O11" s="591"/>
      <c r="P11" s="591"/>
      <c r="Q11" s="591"/>
      <c r="R11" s="591"/>
      <c r="S11" s="591"/>
      <c r="T11" s="591"/>
    </row>
    <row r="12" spans="1:20" s="571" customFormat="1" ht="22.5">
      <c r="A12" s="1200"/>
      <c r="B12" s="1200"/>
      <c r="C12" s="1200">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00"/>
      <c r="B13" s="1200"/>
      <c r="C13" s="1200"/>
      <c r="D13" s="624">
        <v>1</v>
      </c>
      <c r="F13" s="617" t="e">
        <f ca="1">"4."&amp;mergeValue(A13) &amp;"."&amp;mergeValue(B13)&amp;"."&amp;mergeValue(C13)&amp;"."&amp;mergeValue(D13)</f>
        <v>#NAME?</v>
      </c>
      <c r="G13" s="634" t="s">
        <v>498</v>
      </c>
      <c r="H13" s="605"/>
      <c r="I13" s="1201" t="s">
        <v>592</v>
      </c>
      <c r="J13" s="616"/>
      <c r="K13" s="591"/>
      <c r="L13" s="591"/>
      <c r="M13" s="591"/>
      <c r="N13" s="591"/>
      <c r="O13" s="591"/>
      <c r="P13" s="591"/>
      <c r="Q13" s="591"/>
      <c r="R13" s="591"/>
      <c r="S13" s="591"/>
      <c r="T13" s="591"/>
    </row>
    <row r="14" spans="1:20" s="571" customFormat="1" ht="18.75">
      <c r="A14" s="1200"/>
      <c r="B14" s="1200"/>
      <c r="C14" s="1200"/>
      <c r="D14" s="624"/>
      <c r="F14" s="620"/>
      <c r="G14" s="551" t="s">
        <v>4</v>
      </c>
      <c r="H14" s="625"/>
      <c r="I14" s="1201"/>
      <c r="J14" s="616"/>
      <c r="K14" s="591"/>
      <c r="L14" s="591"/>
      <c r="M14" s="591"/>
      <c r="N14" s="591"/>
      <c r="O14" s="591"/>
      <c r="P14" s="591"/>
      <c r="Q14" s="591"/>
      <c r="R14" s="591"/>
      <c r="S14" s="591"/>
      <c r="T14" s="591"/>
    </row>
    <row r="15" spans="1:20" s="571" customFormat="1" ht="18.75">
      <c r="A15" s="1200"/>
      <c r="B15" s="1200"/>
      <c r="C15" s="624"/>
      <c r="D15" s="624"/>
      <c r="F15" s="635"/>
      <c r="G15" s="578" t="s">
        <v>403</v>
      </c>
      <c r="H15" s="636"/>
      <c r="I15" s="637"/>
      <c r="J15" s="616"/>
      <c r="K15" s="591"/>
      <c r="L15" s="591"/>
      <c r="M15" s="591"/>
      <c r="N15" s="591"/>
      <c r="O15" s="591"/>
      <c r="P15" s="591"/>
      <c r="Q15" s="591"/>
      <c r="R15" s="591"/>
      <c r="S15" s="591"/>
      <c r="T15" s="591"/>
    </row>
    <row r="16" spans="1:20" s="571" customFormat="1" ht="18.75">
      <c r="A16" s="120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5" t="s">
        <v>594</v>
      </c>
      <c r="H19" s="1195"/>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28" t="s">
        <v>659</v>
      </c>
      <c r="M5" s="1228"/>
      <c r="N5" s="1228"/>
      <c r="O5" s="1228"/>
      <c r="P5" s="1228"/>
      <c r="Q5" s="1228"/>
      <c r="R5" s="1228"/>
      <c r="S5" s="1228"/>
      <c r="T5" s="1228"/>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46" t="str">
        <f>IF(NameOrPr_ch="",IF(NameOrPr="","",NameOrPr),NameOrPr_ch)</f>
        <v>Государственный комитет Республики Татарстан по тарифам</v>
      </c>
      <c r="P7" s="1247"/>
      <c r="Q7" s="1247"/>
      <c r="R7" s="1247"/>
      <c r="S7" s="1247"/>
      <c r="T7" s="1248"/>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597</v>
      </c>
      <c r="N8" s="667"/>
      <c r="O8" s="1246" t="str">
        <f>IF(datePr_ch="",IF(datePr="","",datePr),datePr_ch)</f>
        <v>07.12.2021</v>
      </c>
      <c r="P8" s="1247"/>
      <c r="Q8" s="1247"/>
      <c r="R8" s="1247"/>
      <c r="S8" s="1247"/>
      <c r="T8" s="1248"/>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596</v>
      </c>
      <c r="N9" s="667"/>
      <c r="O9" s="1246" t="str">
        <f>IF(numberPr_ch="",IF(numberPr="","",numberPr),numberPr_ch)</f>
        <v>455-95/тэ-2021</v>
      </c>
      <c r="P9" s="1247"/>
      <c r="Q9" s="1247"/>
      <c r="R9" s="1247"/>
      <c r="S9" s="1247"/>
      <c r="T9" s="1248"/>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46" t="str">
        <f>IF(IstPub_ch="",IF(IstPub="","",IstPub),IstPub_ch)</f>
        <v>Официальный сайт правовой информации Министерства юстиции РТ:  http//pravo.tatarstan.ru</v>
      </c>
      <c r="P10" s="1247"/>
      <c r="Q10" s="1247"/>
      <c r="R10" s="1247"/>
      <c r="S10" s="1247"/>
      <c r="T10" s="1248"/>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50"/>
      <c r="P12" s="1250"/>
      <c r="Q12" s="1250"/>
      <c r="R12" s="1250"/>
      <c r="S12" s="1250"/>
      <c r="T12" s="1250"/>
      <c r="U12" s="1250"/>
    </row>
    <row r="13" spans="1:34">
      <c r="J13" s="482"/>
      <c r="K13" s="482"/>
      <c r="L13" s="1150" t="s">
        <v>454</v>
      </c>
      <c r="M13" s="1150"/>
      <c r="N13" s="1150"/>
      <c r="O13" s="1150"/>
      <c r="P13" s="1150"/>
      <c r="Q13" s="1150"/>
      <c r="R13" s="1150"/>
      <c r="S13" s="1150"/>
      <c r="T13" s="1150"/>
      <c r="U13" s="1150"/>
      <c r="V13" s="1150"/>
      <c r="W13" s="1150" t="s">
        <v>455</v>
      </c>
    </row>
    <row r="14" spans="1:34" ht="14.25" customHeight="1">
      <c r="J14" s="482"/>
      <c r="K14" s="482"/>
      <c r="L14" s="1212" t="s">
        <v>92</v>
      </c>
      <c r="M14" s="1212" t="s">
        <v>641</v>
      </c>
      <c r="N14" s="522"/>
      <c r="O14" s="1213" t="s">
        <v>643</v>
      </c>
      <c r="P14" s="1214"/>
      <c r="Q14" s="1214"/>
      <c r="R14" s="1214"/>
      <c r="S14" s="1214"/>
      <c r="T14" s="1215"/>
      <c r="U14" s="1223" t="s">
        <v>341</v>
      </c>
      <c r="V14" s="1209" t="s">
        <v>275</v>
      </c>
      <c r="W14" s="1150"/>
    </row>
    <row r="15" spans="1:34" s="524" customFormat="1" ht="14.25" customHeight="1">
      <c r="A15" s="586"/>
      <c r="B15" s="586"/>
      <c r="C15" s="586"/>
      <c r="D15" s="586"/>
      <c r="E15" s="586"/>
      <c r="F15" s="586"/>
      <c r="G15" s="592"/>
      <c r="H15" s="592"/>
      <c r="I15" s="532"/>
      <c r="J15" s="530"/>
      <c r="K15" s="530"/>
      <c r="L15" s="1212"/>
      <c r="M15" s="1212"/>
      <c r="N15" s="522"/>
      <c r="O15" s="1218" t="s">
        <v>774</v>
      </c>
      <c r="P15" s="1216" t="s">
        <v>271</v>
      </c>
      <c r="Q15" s="1217"/>
      <c r="R15" s="1221" t="s">
        <v>656</v>
      </c>
      <c r="S15" s="1221"/>
      <c r="T15" s="1222"/>
      <c r="U15" s="1224"/>
      <c r="V15" s="1210"/>
      <c r="W15" s="1150"/>
      <c r="X15" s="586"/>
      <c r="Y15" s="586"/>
      <c r="Z15" s="586"/>
      <c r="AA15" s="586"/>
      <c r="AB15" s="586"/>
      <c r="AC15" s="586"/>
      <c r="AD15" s="586"/>
      <c r="AE15" s="586"/>
      <c r="AF15" s="586"/>
      <c r="AG15" s="586"/>
      <c r="AH15" s="586"/>
    </row>
    <row r="16" spans="1:34" ht="33.75">
      <c r="J16" s="482"/>
      <c r="K16" s="482"/>
      <c r="L16" s="1212"/>
      <c r="M16" s="1212"/>
      <c r="N16" s="521"/>
      <c r="O16" s="1219"/>
      <c r="P16" s="536" t="s">
        <v>767</v>
      </c>
      <c r="Q16" s="536" t="s">
        <v>768</v>
      </c>
      <c r="R16" s="537" t="s">
        <v>274</v>
      </c>
      <c r="S16" s="1207" t="s">
        <v>273</v>
      </c>
      <c r="T16" s="1208"/>
      <c r="U16" s="1225"/>
      <c r="V16" s="1211"/>
      <c r="W16" s="1150"/>
    </row>
    <row r="17" spans="1:35">
      <c r="J17" s="482"/>
      <c r="K17" s="490">
        <v>1</v>
      </c>
      <c r="L17" s="526" t="s">
        <v>93</v>
      </c>
      <c r="M17" s="526" t="s">
        <v>49</v>
      </c>
      <c r="N17" s="497" t="s">
        <v>49</v>
      </c>
      <c r="O17" s="488">
        <f ca="1">OFFSET(O17,0,-1)+1</f>
        <v>3</v>
      </c>
      <c r="P17" s="488">
        <f ca="1">OFFSET(P17,0,-1)+1</f>
        <v>4</v>
      </c>
      <c r="Q17" s="488">
        <f ca="1">OFFSET(Q17,0,-1)+1</f>
        <v>5</v>
      </c>
      <c r="R17" s="488">
        <f ca="1">OFFSET(R17,0,-1)+1</f>
        <v>6</v>
      </c>
      <c r="S17" s="1230">
        <f ca="1">OFFSET(S17,0,-1)+1</f>
        <v>7</v>
      </c>
      <c r="T17" s="1230"/>
      <c r="U17" s="488">
        <f ca="1">OFFSET(U17,0,-2)+1</f>
        <v>8</v>
      </c>
      <c r="V17" s="652">
        <f ca="1">OFFSET(V17,0,-1)</f>
        <v>8</v>
      </c>
      <c r="W17" s="488">
        <f ca="1">OFFSET(W17,0,-1)+1</f>
        <v>9</v>
      </c>
    </row>
    <row r="18" spans="1:35" ht="22.5">
      <c r="A18" s="1231">
        <v>1</v>
      </c>
      <c r="B18" s="959"/>
      <c r="C18" s="959"/>
      <c r="D18" s="959"/>
      <c r="E18" s="960"/>
      <c r="F18" s="961"/>
      <c r="G18" s="961"/>
      <c r="H18" s="961"/>
      <c r="I18" s="962"/>
      <c r="J18" s="957"/>
      <c r="K18" s="964"/>
      <c r="L18" s="594" t="e">
        <f ca="1">mergeValue(A18)</f>
        <v>#NAME?</v>
      </c>
      <c r="M18" s="642" t="s">
        <v>20</v>
      </c>
      <c r="N18" s="581"/>
      <c r="O18" s="1243"/>
      <c r="P18" s="1243"/>
      <c r="Q18" s="1243"/>
      <c r="R18" s="1243"/>
      <c r="S18" s="1243"/>
      <c r="T18" s="1243"/>
      <c r="U18" s="1243"/>
      <c r="V18" s="1243"/>
      <c r="W18" s="631" t="s">
        <v>660</v>
      </c>
    </row>
    <row r="19" spans="1:35" ht="22.5">
      <c r="A19" s="1231"/>
      <c r="B19" s="1231">
        <v>1</v>
      </c>
      <c r="C19" s="959"/>
      <c r="D19" s="959"/>
      <c r="E19" s="961"/>
      <c r="F19" s="961"/>
      <c r="G19" s="961"/>
      <c r="H19" s="961"/>
      <c r="I19" s="956"/>
      <c r="J19" s="955"/>
      <c r="K19" s="958"/>
      <c r="L19" s="594" t="e">
        <f ca="1">mergeValue(A19) &amp;"."&amp; mergeValue(B19)</f>
        <v>#NAME?</v>
      </c>
      <c r="M19" s="547" t="s">
        <v>16</v>
      </c>
      <c r="N19" s="581"/>
      <c r="O19" s="1243"/>
      <c r="P19" s="1243"/>
      <c r="Q19" s="1243"/>
      <c r="R19" s="1243"/>
      <c r="S19" s="1243"/>
      <c r="T19" s="1243"/>
      <c r="U19" s="1243"/>
      <c r="V19" s="1243"/>
      <c r="W19" s="631" t="s">
        <v>477</v>
      </c>
    </row>
    <row r="20" spans="1:35" ht="22.5">
      <c r="A20" s="1231"/>
      <c r="B20" s="1231"/>
      <c r="C20" s="1231">
        <v>1</v>
      </c>
      <c r="D20" s="959"/>
      <c r="E20" s="961"/>
      <c r="F20" s="961"/>
      <c r="G20" s="961"/>
      <c r="H20" s="961"/>
      <c r="I20" s="963"/>
      <c r="J20" s="955"/>
      <c r="K20" s="958"/>
      <c r="L20" s="594" t="e">
        <f ca="1">mergeValue(A20) &amp;"."&amp; mergeValue(B20)&amp;"."&amp; mergeValue(C20)</f>
        <v>#NAME?</v>
      </c>
      <c r="M20" s="548" t="s">
        <v>7</v>
      </c>
      <c r="N20" s="581"/>
      <c r="O20" s="1243"/>
      <c r="P20" s="1243"/>
      <c r="Q20" s="1243"/>
      <c r="R20" s="1243"/>
      <c r="S20" s="1243"/>
      <c r="T20" s="1243"/>
      <c r="U20" s="1243"/>
      <c r="V20" s="1243"/>
      <c r="W20" s="631" t="s">
        <v>635</v>
      </c>
    </row>
    <row r="21" spans="1:35" ht="22.5">
      <c r="A21" s="1231"/>
      <c r="B21" s="1231"/>
      <c r="C21" s="1231"/>
      <c r="D21" s="1231">
        <v>1</v>
      </c>
      <c r="E21" s="961"/>
      <c r="F21" s="961"/>
      <c r="G21" s="961"/>
      <c r="H21" s="961"/>
      <c r="I21" s="963"/>
      <c r="J21" s="955"/>
      <c r="K21" s="958"/>
      <c r="L21" s="594" t="e">
        <f ca="1">mergeValue(A21) &amp;"."&amp; mergeValue(B21)&amp;"."&amp; mergeValue(C21)&amp;"."&amp; mergeValue(D21)</f>
        <v>#NAME?</v>
      </c>
      <c r="M21" s="549" t="s">
        <v>22</v>
      </c>
      <c r="N21" s="581"/>
      <c r="O21" s="1243"/>
      <c r="P21" s="1243"/>
      <c r="Q21" s="1243"/>
      <c r="R21" s="1243"/>
      <c r="S21" s="1243"/>
      <c r="T21" s="1243"/>
      <c r="U21" s="1243"/>
      <c r="V21" s="1243"/>
      <c r="W21" s="631" t="s">
        <v>636</v>
      </c>
    </row>
    <row r="22" spans="1:35" ht="11.25" hidden="1" customHeight="1">
      <c r="A22" s="1231"/>
      <c r="B22" s="1231"/>
      <c r="C22" s="1231"/>
      <c r="D22" s="1231"/>
      <c r="E22" s="1231">
        <v>1</v>
      </c>
      <c r="F22" s="961"/>
      <c r="G22" s="961"/>
      <c r="H22" s="959">
        <v>1</v>
      </c>
      <c r="I22" s="1231">
        <v>1</v>
      </c>
      <c r="J22" s="961"/>
      <c r="K22" s="966"/>
      <c r="L22" s="594"/>
      <c r="M22" s="555"/>
      <c r="N22" s="582"/>
      <c r="O22" s="632"/>
      <c r="P22" s="632"/>
      <c r="Q22" s="632"/>
      <c r="R22" s="632"/>
      <c r="S22" s="632"/>
      <c r="T22" s="632"/>
      <c r="U22" s="632"/>
      <c r="V22" s="509"/>
      <c r="W22" s="560"/>
    </row>
    <row r="23" spans="1:35" ht="90">
      <c r="A23" s="1231"/>
      <c r="B23" s="1231"/>
      <c r="C23" s="1231"/>
      <c r="D23" s="1231"/>
      <c r="E23" s="1231"/>
      <c r="F23" s="1231">
        <v>1</v>
      </c>
      <c r="G23" s="959"/>
      <c r="H23" s="959"/>
      <c r="I23" s="1231"/>
      <c r="J23" s="1231">
        <v>1</v>
      </c>
      <c r="K23" s="967"/>
      <c r="L23" s="594" t="e">
        <f ca="1">mergeValue(A23) &amp;"."&amp; mergeValue(B23)&amp;"."&amp; mergeValue(C23)&amp;"."&amp; mergeValue(D23)&amp;"."&amp;  mergeValue(F23)</f>
        <v>#NAME?</v>
      </c>
      <c r="M23" s="556" t="s">
        <v>10</v>
      </c>
      <c r="N23" s="582"/>
      <c r="O23" s="1233"/>
      <c r="P23" s="1233"/>
      <c r="Q23" s="1233"/>
      <c r="R23" s="1233"/>
      <c r="S23" s="1233"/>
      <c r="T23" s="1233"/>
      <c r="U23" s="1233"/>
      <c r="V23" s="1233"/>
      <c r="W23" s="631" t="s">
        <v>637</v>
      </c>
      <c r="Y23" s="505" t="e">
        <f ca="1">strCheckUnique(Z23:Z26)</f>
        <v>#NAME?</v>
      </c>
      <c r="AA23" s="505"/>
    </row>
    <row r="24" spans="1:35" ht="189" customHeight="1">
      <c r="A24" s="1231"/>
      <c r="B24" s="1231"/>
      <c r="C24" s="1231"/>
      <c r="D24" s="1231"/>
      <c r="E24" s="1231"/>
      <c r="F24" s="1231"/>
      <c r="G24" s="959">
        <v>1</v>
      </c>
      <c r="H24" s="959"/>
      <c r="I24" s="1231"/>
      <c r="J24" s="1231"/>
      <c r="K24" s="967">
        <v>1</v>
      </c>
      <c r="L24" s="594" t="e">
        <f ca="1">mergeValue(A24) &amp;"."&amp; mergeValue(B24)&amp;"."&amp; mergeValue(C24)&amp;"."&amp; mergeValue(D24)&amp;"."&amp; mergeValue(F24)&amp;"."&amp; mergeValue(G24)</f>
        <v>#NAME?</v>
      </c>
      <c r="M24" s="1070"/>
      <c r="N24" s="587"/>
      <c r="O24" s="563"/>
      <c r="P24" s="563"/>
      <c r="Q24" s="1095"/>
      <c r="R24" s="1241"/>
      <c r="S24" s="1227" t="s">
        <v>84</v>
      </c>
      <c r="T24" s="1241"/>
      <c r="U24" s="1227" t="s">
        <v>85</v>
      </c>
      <c r="V24" s="579"/>
      <c r="W24" s="1202" t="s">
        <v>661</v>
      </c>
      <c r="X24" s="501" t="e">
        <f ca="1">strCheckDate(O25:V25)</f>
        <v>#NAME?</v>
      </c>
      <c r="Y24" s="505"/>
      <c r="Z24" s="505" t="str">
        <f>IF(M24="","",M24 )</f>
        <v/>
      </c>
      <c r="AA24" s="505"/>
      <c r="AB24" s="505"/>
      <c r="AC24" s="505"/>
    </row>
    <row r="25" spans="1:35" ht="11.25" hidden="1">
      <c r="A25" s="1231"/>
      <c r="B25" s="1231"/>
      <c r="C25" s="1231"/>
      <c r="D25" s="1231"/>
      <c r="E25" s="1231"/>
      <c r="F25" s="1231"/>
      <c r="G25" s="959"/>
      <c r="H25" s="959"/>
      <c r="I25" s="1231"/>
      <c r="J25" s="1231"/>
      <c r="K25" s="967"/>
      <c r="L25" s="601"/>
      <c r="M25" s="647"/>
      <c r="N25" s="587"/>
      <c r="O25" s="563"/>
      <c r="P25" s="563"/>
      <c r="Q25" s="585" t="str">
        <f>R24 &amp; "-" &amp; T24</f>
        <v>-</v>
      </c>
      <c r="R25" s="1226"/>
      <c r="S25" s="1227"/>
      <c r="T25" s="1226"/>
      <c r="U25" s="1227"/>
      <c r="V25" s="579"/>
      <c r="W25" s="1203"/>
    </row>
    <row r="26" spans="1:35" s="476" customFormat="1" ht="15" customHeight="1">
      <c r="A26" s="1231"/>
      <c r="B26" s="1231"/>
      <c r="C26" s="1231"/>
      <c r="D26" s="1231"/>
      <c r="E26" s="1231"/>
      <c r="F26" s="1231"/>
      <c r="G26" s="961"/>
      <c r="H26" s="959"/>
      <c r="I26" s="1231"/>
      <c r="J26" s="1231"/>
      <c r="K26" s="966"/>
      <c r="L26" s="539"/>
      <c r="M26" s="557" t="s">
        <v>25</v>
      </c>
      <c r="N26" s="552"/>
      <c r="O26" s="546"/>
      <c r="P26" s="546"/>
      <c r="Q26" s="546"/>
      <c r="R26" s="574"/>
      <c r="S26" s="565"/>
      <c r="T26" s="564"/>
      <c r="U26" s="552"/>
      <c r="V26" s="561"/>
      <c r="W26" s="1204"/>
      <c r="X26" s="502"/>
      <c r="Y26" s="502"/>
      <c r="Z26" s="502"/>
      <c r="AA26" s="502"/>
      <c r="AB26" s="502"/>
      <c r="AC26" s="502"/>
      <c r="AD26" s="502"/>
      <c r="AE26" s="502"/>
      <c r="AF26" s="502"/>
      <c r="AG26" s="502"/>
      <c r="AH26" s="502"/>
    </row>
    <row r="27" spans="1:35" s="476" customFormat="1" ht="15" customHeight="1">
      <c r="A27" s="1231"/>
      <c r="B27" s="1231"/>
      <c r="C27" s="1231"/>
      <c r="D27" s="1231"/>
      <c r="E27" s="1231"/>
      <c r="F27" s="961"/>
      <c r="G27" s="961"/>
      <c r="H27" s="959"/>
      <c r="I27" s="1231"/>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31"/>
      <c r="B28" s="1231"/>
      <c r="C28" s="1231"/>
      <c r="D28" s="1231"/>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31"/>
      <c r="B29" s="1231"/>
      <c r="C29" s="1231"/>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31"/>
      <c r="B30" s="1231"/>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31"/>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5" t="s">
        <v>662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6" t="s">
        <v>491</v>
      </c>
      <c r="G2" s="1197"/>
      <c r="H2" s="1198"/>
      <c r="I2" s="435"/>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07.12.2021</v>
      </c>
      <c r="I7" s="196" t="s">
        <v>493</v>
      </c>
      <c r="J7" s="333"/>
      <c r="K7" s="214"/>
      <c r="L7" s="214"/>
      <c r="M7" s="214"/>
      <c r="N7" s="214"/>
      <c r="O7" s="214"/>
      <c r="P7" s="214"/>
      <c r="Q7" s="214"/>
      <c r="R7" s="214"/>
      <c r="S7" s="214"/>
      <c r="T7" s="214"/>
    </row>
    <row r="8" spans="1:20" s="190" customFormat="1" ht="45">
      <c r="A8" s="1200">
        <v>1</v>
      </c>
      <c r="B8" s="214"/>
      <c r="C8" s="214"/>
      <c r="D8" s="214"/>
      <c r="F8" s="334" t="e">
        <f ca="1">"2." &amp;mergeValue(A8)</f>
        <v>#NAME?</v>
      </c>
      <c r="G8" s="416" t="s">
        <v>494</v>
      </c>
      <c r="H8" s="317"/>
      <c r="I8" s="196" t="s">
        <v>591</v>
      </c>
      <c r="J8" s="333"/>
      <c r="K8" s="214"/>
      <c r="L8" s="214"/>
      <c r="M8" s="214"/>
      <c r="N8" s="214"/>
      <c r="O8" s="214"/>
      <c r="P8" s="214"/>
      <c r="Q8" s="214"/>
      <c r="R8" s="214"/>
      <c r="S8" s="214"/>
      <c r="T8" s="214"/>
    </row>
    <row r="9" spans="1:20" s="190" customFormat="1" ht="22.5">
      <c r="A9" s="1200"/>
      <c r="B9" s="214"/>
      <c r="C9" s="214"/>
      <c r="D9" s="214"/>
      <c r="F9" s="334" t="e">
        <f ca="1">"3." &amp;mergeValue(A9)</f>
        <v>#NAME?</v>
      </c>
      <c r="G9" s="416" t="s">
        <v>495</v>
      </c>
      <c r="H9" s="317"/>
      <c r="I9" s="196" t="s">
        <v>589</v>
      </c>
      <c r="J9" s="333"/>
      <c r="K9" s="214"/>
      <c r="L9" s="214"/>
      <c r="M9" s="214"/>
      <c r="N9" s="214"/>
      <c r="O9" s="214"/>
      <c r="P9" s="214"/>
      <c r="Q9" s="214"/>
      <c r="R9" s="214"/>
      <c r="S9" s="214"/>
      <c r="T9" s="214"/>
    </row>
    <row r="10" spans="1:20" s="190" customFormat="1" ht="22.5">
      <c r="A10" s="1200"/>
      <c r="B10" s="214"/>
      <c r="C10" s="214"/>
      <c r="D10" s="214"/>
      <c r="F10" s="334" t="e">
        <f ca="1">"4."&amp;mergeValue(A10)</f>
        <v>#NAME?</v>
      </c>
      <c r="G10" s="416" t="s">
        <v>496</v>
      </c>
      <c r="H10" s="318" t="s">
        <v>458</v>
      </c>
      <c r="I10" s="196"/>
      <c r="J10" s="333"/>
      <c r="K10" s="214"/>
      <c r="L10" s="214"/>
      <c r="M10" s="214"/>
      <c r="N10" s="214"/>
      <c r="O10" s="214"/>
      <c r="P10" s="214"/>
      <c r="Q10" s="214"/>
      <c r="R10" s="214"/>
      <c r="S10" s="214"/>
      <c r="T10" s="214"/>
    </row>
    <row r="11" spans="1:20" s="190" customFormat="1" ht="18.75">
      <c r="A11" s="1200"/>
      <c r="B11" s="1200">
        <v>1</v>
      </c>
      <c r="C11" s="343"/>
      <c r="D11" s="343"/>
      <c r="F11" s="334" t="e">
        <f ca="1">"4."&amp;mergeValue(A11) &amp;"."&amp;mergeValue(B11)</f>
        <v>#NAME?</v>
      </c>
      <c r="G11" s="324" t="s">
        <v>593</v>
      </c>
      <c r="H11" s="317" t="str">
        <f>IF(region_name="","",region_name)</f>
        <v>Республика Татарстан</v>
      </c>
      <c r="I11" s="196" t="s">
        <v>499</v>
      </c>
      <c r="J11" s="333"/>
      <c r="K11" s="214"/>
      <c r="L11" s="214"/>
      <c r="M11" s="214"/>
      <c r="N11" s="214"/>
      <c r="O11" s="214"/>
      <c r="P11" s="214"/>
      <c r="Q11" s="214"/>
      <c r="R11" s="214"/>
      <c r="S11" s="214"/>
      <c r="T11" s="214"/>
    </row>
    <row r="12" spans="1:20" s="190" customFormat="1" ht="22.5">
      <c r="A12" s="1200"/>
      <c r="B12" s="1200"/>
      <c r="C12" s="1200">
        <v>1</v>
      </c>
      <c r="D12" s="343"/>
      <c r="F12" s="334" t="e">
        <f ca="1">"4."&amp;mergeValue(A12) &amp;"."&amp;mergeValue(B12)&amp;"."&amp;mergeValue(C12)</f>
        <v>#NAME?</v>
      </c>
      <c r="G12" s="340" t="s">
        <v>497</v>
      </c>
      <c r="H12" s="317"/>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e">
        <f ca="1">"4."&amp;mergeValue(A13) &amp;"."&amp;mergeValue(B13)&amp;"."&amp;mergeValue(C13)&amp;"."&amp;mergeValue(D13)</f>
        <v>#NAME?</v>
      </c>
      <c r="G13" s="419" t="s">
        <v>498</v>
      </c>
      <c r="H13" s="317"/>
      <c r="I13" s="1201" t="s">
        <v>592</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420"/>
      <c r="G15" s="195" t="s">
        <v>403</v>
      </c>
      <c r="H15" s="421"/>
      <c r="I15" s="422"/>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5" t="s">
        <v>594</v>
      </c>
      <c r="H19" s="1195"/>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28" t="s">
        <v>668</v>
      </c>
      <c r="M5" s="1228"/>
      <c r="N5" s="1228"/>
      <c r="O5" s="1228"/>
      <c r="P5" s="1228"/>
      <c r="Q5" s="1228"/>
      <c r="R5" s="1228"/>
      <c r="S5" s="1228"/>
      <c r="T5" s="1228"/>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46" t="str">
        <f>IF(NameOrPr_ch="",IF(NameOrPr="","",NameOrPr),NameOrPr_ch)</f>
        <v>Государственный комитет Республики Татарстан по тарифам</v>
      </c>
      <c r="P7" s="1247"/>
      <c r="Q7" s="1247"/>
      <c r="R7" s="1247"/>
      <c r="S7" s="1247"/>
      <c r="T7" s="1248"/>
      <c r="U7" s="670"/>
      <c r="V7" s="525"/>
      <c r="AC7" s="586"/>
      <c r="AD7" s="586"/>
      <c r="AE7" s="586"/>
      <c r="AF7" s="586"/>
      <c r="AG7" s="586"/>
    </row>
    <row r="8" spans="1:33" s="492" customFormat="1" ht="18.75">
      <c r="A8" s="506"/>
      <c r="B8" s="506"/>
      <c r="C8" s="506"/>
      <c r="D8" s="506"/>
      <c r="E8" s="506"/>
      <c r="F8" s="506"/>
      <c r="G8" s="506"/>
      <c r="H8" s="506"/>
      <c r="L8" s="500"/>
      <c r="M8" s="618" t="s">
        <v>597</v>
      </c>
      <c r="N8" s="667"/>
      <c r="O8" s="1246" t="str">
        <f>IF(datePr_ch="",IF(datePr="","",datePr),datePr_ch)</f>
        <v>07.12.2021</v>
      </c>
      <c r="P8" s="1247"/>
      <c r="Q8" s="1247"/>
      <c r="R8" s="1247"/>
      <c r="S8" s="1247"/>
      <c r="T8" s="1248"/>
      <c r="U8" s="668"/>
      <c r="V8" s="487"/>
      <c r="AC8" s="506"/>
      <c r="AD8" s="506"/>
      <c r="AE8" s="506"/>
      <c r="AF8" s="506"/>
      <c r="AG8" s="506"/>
    </row>
    <row r="9" spans="1:33" s="492" customFormat="1" ht="18.75">
      <c r="A9" s="506"/>
      <c r="B9" s="506"/>
      <c r="C9" s="506"/>
      <c r="D9" s="506"/>
      <c r="E9" s="506"/>
      <c r="F9" s="506"/>
      <c r="G9" s="506"/>
      <c r="H9" s="506"/>
      <c r="L9" s="553"/>
      <c r="M9" s="618" t="s">
        <v>596</v>
      </c>
      <c r="N9" s="667"/>
      <c r="O9" s="1246" t="str">
        <f>IF(numberPr_ch="",IF(numberPr="","",numberPr),numberPr_ch)</f>
        <v>455-95/тэ-2021</v>
      </c>
      <c r="P9" s="1247"/>
      <c r="Q9" s="1247"/>
      <c r="R9" s="1247"/>
      <c r="S9" s="1247"/>
      <c r="T9" s="1248"/>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46" t="str">
        <f>IF(IstPub_ch="",IF(IstPub="","",IstPub),IstPub_ch)</f>
        <v>Официальный сайт правовой информации Министерства юстиции РТ:  http//pravo.tatarstan.ru</v>
      </c>
      <c r="P10" s="1247"/>
      <c r="Q10" s="1247"/>
      <c r="R10" s="1247"/>
      <c r="S10" s="1247"/>
      <c r="T10" s="1248"/>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5"/>
      <c r="P12" s="1245"/>
      <c r="Q12" s="1245"/>
      <c r="R12" s="1245"/>
      <c r="S12" s="1245"/>
      <c r="T12" s="1245"/>
      <c r="U12" s="1245"/>
      <c r="V12" s="1245"/>
      <c r="W12" s="1245"/>
      <c r="X12" s="1245"/>
      <c r="Y12" s="1245"/>
      <c r="Z12" s="1245"/>
    </row>
    <row r="13" spans="1:33" ht="14.25" customHeight="1">
      <c r="J13" s="482"/>
      <c r="K13" s="482"/>
      <c r="L13" s="1212" t="s">
        <v>454</v>
      </c>
      <c r="M13" s="1212"/>
      <c r="N13" s="1212"/>
      <c r="O13" s="1212"/>
      <c r="P13" s="1212"/>
      <c r="Q13" s="1212"/>
      <c r="R13" s="1212"/>
      <c r="S13" s="1212"/>
      <c r="T13" s="1212"/>
      <c r="U13" s="1212"/>
      <c r="V13" s="1212"/>
      <c r="W13" s="1212"/>
      <c r="X13" s="1212"/>
      <c r="Y13" s="1212"/>
      <c r="Z13" s="1212"/>
      <c r="AA13" s="1212"/>
      <c r="AB13" s="1150" t="s">
        <v>455</v>
      </c>
    </row>
    <row r="14" spans="1:33" ht="14.25" customHeight="1">
      <c r="J14" s="482"/>
      <c r="K14" s="482"/>
      <c r="L14" s="1212" t="s">
        <v>92</v>
      </c>
      <c r="M14" s="1212" t="s">
        <v>641</v>
      </c>
      <c r="N14" s="579"/>
      <c r="O14" s="1150" t="s">
        <v>643</v>
      </c>
      <c r="P14" s="1150"/>
      <c r="Q14" s="1150"/>
      <c r="R14" s="1150"/>
      <c r="S14" s="1150"/>
      <c r="T14" s="1150"/>
      <c r="U14" s="1150"/>
      <c r="V14" s="1150"/>
      <c r="W14" s="1150"/>
      <c r="X14" s="1150"/>
      <c r="Y14" s="1150"/>
      <c r="Z14" s="1212" t="s">
        <v>341</v>
      </c>
      <c r="AA14" s="1244" t="s">
        <v>275</v>
      </c>
      <c r="AB14" s="1150"/>
    </row>
    <row r="15" spans="1:33" s="524" customFormat="1" ht="14.25" customHeight="1">
      <c r="A15" s="586"/>
      <c r="B15" s="586"/>
      <c r="C15" s="586"/>
      <c r="D15" s="586"/>
      <c r="E15" s="586"/>
      <c r="F15" s="586"/>
      <c r="G15" s="592"/>
      <c r="H15" s="592"/>
      <c r="I15" s="532"/>
      <c r="J15" s="530"/>
      <c r="K15" s="530"/>
      <c r="L15" s="1212"/>
      <c r="M15" s="1212"/>
      <c r="N15" s="579"/>
      <c r="O15" s="1256" t="s">
        <v>669</v>
      </c>
      <c r="P15" s="1256" t="s">
        <v>622</v>
      </c>
      <c r="Q15" s="1256" t="s">
        <v>623</v>
      </c>
      <c r="R15" s="1256" t="s">
        <v>271</v>
      </c>
      <c r="S15" s="1256"/>
      <c r="T15" s="1256" t="s">
        <v>271</v>
      </c>
      <c r="U15" s="1256"/>
      <c r="V15" s="653"/>
      <c r="W15" s="1255" t="s">
        <v>656</v>
      </c>
      <c r="X15" s="1255"/>
      <c r="Y15" s="1255"/>
      <c r="Z15" s="1212"/>
      <c r="AA15" s="1244"/>
      <c r="AB15" s="1150"/>
      <c r="AC15" s="586"/>
      <c r="AD15" s="586"/>
      <c r="AE15" s="586"/>
      <c r="AF15" s="586"/>
      <c r="AG15" s="586"/>
    </row>
    <row r="16" spans="1:33" ht="56.25" customHeight="1">
      <c r="J16" s="482"/>
      <c r="K16" s="482"/>
      <c r="L16" s="1212"/>
      <c r="M16" s="1212"/>
      <c r="N16" s="579"/>
      <c r="O16" s="1256"/>
      <c r="P16" s="1256"/>
      <c r="Q16" s="1256"/>
      <c r="R16" s="536" t="s">
        <v>624</v>
      </c>
      <c r="S16" s="536" t="s">
        <v>625</v>
      </c>
      <c r="T16" s="536" t="s">
        <v>626</v>
      </c>
      <c r="U16" s="536" t="s">
        <v>627</v>
      </c>
      <c r="V16" s="536"/>
      <c r="W16" s="537" t="s">
        <v>274</v>
      </c>
      <c r="X16" s="1257" t="s">
        <v>273</v>
      </c>
      <c r="Y16" s="1257"/>
      <c r="Z16" s="1212"/>
      <c r="AA16" s="1244"/>
      <c r="AB16" s="1150"/>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30">
        <f ca="1">OFFSET(X17,0,-1)+1</f>
        <v>11</v>
      </c>
      <c r="Y17" s="1230"/>
      <c r="Z17" s="488">
        <f ca="1">OFFSET(Z17,0,-2)+1</f>
        <v>12</v>
      </c>
      <c r="AB17" s="488">
        <f ca="1">OFFSET(AB17,0,-2)+1</f>
        <v>13</v>
      </c>
    </row>
    <row r="18" spans="1:33" ht="22.5">
      <c r="A18" s="1231">
        <v>1</v>
      </c>
      <c r="B18" s="1054"/>
      <c r="C18" s="1054"/>
      <c r="D18" s="1054"/>
      <c r="E18" s="1055"/>
      <c r="F18" s="1056"/>
      <c r="G18" s="1054"/>
      <c r="H18" s="1054"/>
      <c r="I18" s="1042"/>
      <c r="J18" s="1047"/>
      <c r="K18" s="1047"/>
      <c r="L18" s="594" t="e">
        <f ca="1">mergeValue(A18)</f>
        <v>#NAME?</v>
      </c>
      <c r="M18" s="642" t="s">
        <v>20</v>
      </c>
      <c r="N18" s="581"/>
      <c r="O18" s="1243"/>
      <c r="P18" s="1243"/>
      <c r="Q18" s="1243"/>
      <c r="R18" s="1243"/>
      <c r="S18" s="1243"/>
      <c r="T18" s="1243"/>
      <c r="U18" s="1243"/>
      <c r="V18" s="1243"/>
      <c r="W18" s="1243"/>
      <c r="X18" s="1243"/>
      <c r="Y18" s="1243"/>
      <c r="Z18" s="1243"/>
      <c r="AA18" s="1243"/>
      <c r="AB18" s="631" t="s">
        <v>476</v>
      </c>
    </row>
    <row r="19" spans="1:33" ht="22.5">
      <c r="A19" s="1231"/>
      <c r="B19" s="1231">
        <v>1</v>
      </c>
      <c r="C19" s="1054"/>
      <c r="D19" s="1054"/>
      <c r="E19" s="1056"/>
      <c r="F19" s="1056"/>
      <c r="G19" s="1054"/>
      <c r="H19" s="1054"/>
      <c r="I19" s="1049"/>
      <c r="J19" s="1044"/>
      <c r="K19" s="1043"/>
      <c r="L19" s="594" t="e">
        <f ca="1">mergeValue(A19) &amp;"."&amp; mergeValue(B19)</f>
        <v>#NAME?</v>
      </c>
      <c r="M19" s="547" t="s">
        <v>16</v>
      </c>
      <c r="N19" s="581"/>
      <c r="O19" s="1243"/>
      <c r="P19" s="1243"/>
      <c r="Q19" s="1243"/>
      <c r="R19" s="1243"/>
      <c r="S19" s="1243"/>
      <c r="T19" s="1243"/>
      <c r="U19" s="1243"/>
      <c r="V19" s="1243"/>
      <c r="W19" s="1243"/>
      <c r="X19" s="1243"/>
      <c r="Y19" s="1243"/>
      <c r="Z19" s="1243"/>
      <c r="AA19" s="1243"/>
      <c r="AB19" s="631" t="s">
        <v>477</v>
      </c>
    </row>
    <row r="20" spans="1:33" ht="22.5">
      <c r="A20" s="1231"/>
      <c r="B20" s="1231"/>
      <c r="C20" s="1231">
        <v>1</v>
      </c>
      <c r="D20" s="1054"/>
      <c r="E20" s="1056"/>
      <c r="F20" s="1056"/>
      <c r="G20" s="1054"/>
      <c r="H20" s="1054"/>
      <c r="I20" s="1049"/>
      <c r="J20" s="1044"/>
      <c r="K20" s="1043"/>
      <c r="L20" s="594" t="e">
        <f ca="1">mergeValue(A20) &amp;"."&amp; mergeValue(B20)&amp;"."&amp; mergeValue(C20)</f>
        <v>#NAME?</v>
      </c>
      <c r="M20" s="548" t="s">
        <v>7</v>
      </c>
      <c r="N20" s="581"/>
      <c r="O20" s="1243"/>
      <c r="P20" s="1243"/>
      <c r="Q20" s="1243"/>
      <c r="R20" s="1243"/>
      <c r="S20" s="1243"/>
      <c r="T20" s="1243"/>
      <c r="U20" s="1243"/>
      <c r="V20" s="1243"/>
      <c r="W20" s="1243"/>
      <c r="X20" s="1243"/>
      <c r="Y20" s="1243"/>
      <c r="Z20" s="1243"/>
      <c r="AA20" s="1243"/>
      <c r="AB20" s="631" t="s">
        <v>635</v>
      </c>
    </row>
    <row r="21" spans="1:33" ht="22.5">
      <c r="A21" s="1231"/>
      <c r="B21" s="1231"/>
      <c r="C21" s="1231"/>
      <c r="D21" s="1231">
        <v>1</v>
      </c>
      <c r="E21" s="1056"/>
      <c r="F21" s="1056"/>
      <c r="G21" s="1054"/>
      <c r="H21" s="1054"/>
      <c r="I21" s="1049"/>
      <c r="J21" s="1044"/>
      <c r="K21" s="1043"/>
      <c r="L21" s="594" t="e">
        <f ca="1">mergeValue(A21) &amp;"."&amp; mergeValue(B21)&amp;"."&amp; mergeValue(C21)&amp;"."&amp; mergeValue(D21)</f>
        <v>#NAME?</v>
      </c>
      <c r="M21" s="549" t="s">
        <v>22</v>
      </c>
      <c r="N21" s="581"/>
      <c r="O21" s="1243"/>
      <c r="P21" s="1243"/>
      <c r="Q21" s="1243"/>
      <c r="R21" s="1243"/>
      <c r="S21" s="1243"/>
      <c r="T21" s="1243"/>
      <c r="U21" s="1243"/>
      <c r="V21" s="1243"/>
      <c r="W21" s="1243"/>
      <c r="X21" s="1243"/>
      <c r="Y21" s="1243"/>
      <c r="Z21" s="1243"/>
      <c r="AA21" s="1243"/>
      <c r="AB21" s="631" t="s">
        <v>636</v>
      </c>
    </row>
    <row r="22" spans="1:33" ht="0.2" customHeight="1">
      <c r="A22" s="1231"/>
      <c r="B22" s="1231"/>
      <c r="C22" s="1231"/>
      <c r="D22" s="1231"/>
      <c r="E22" s="1231">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31"/>
      <c r="B23" s="1231"/>
      <c r="C23" s="1231"/>
      <c r="D23" s="1231"/>
      <c r="E23" s="1231"/>
      <c r="F23" s="1231">
        <v>1</v>
      </c>
      <c r="G23" s="1054"/>
      <c r="H23" s="1054"/>
      <c r="I23" s="1253"/>
      <c r="J23" s="1044"/>
      <c r="K23" s="1043"/>
      <c r="L23" s="594" t="e">
        <f ca="1">mergeValue(A23) &amp;"."&amp; mergeValue(B23)&amp;"."&amp; mergeValue(C23)&amp;"."&amp; mergeValue(D23)&amp;"."&amp; mergeValue(F23)</f>
        <v>#NAME?</v>
      </c>
      <c r="M23" s="556" t="s">
        <v>10</v>
      </c>
      <c r="N23" s="582"/>
      <c r="O23" s="1234"/>
      <c r="P23" s="1235"/>
      <c r="Q23" s="1235"/>
      <c r="R23" s="1235"/>
      <c r="S23" s="1235"/>
      <c r="T23" s="1235"/>
      <c r="U23" s="1235"/>
      <c r="V23" s="1235"/>
      <c r="W23" s="1235"/>
      <c r="X23" s="1235"/>
      <c r="Y23" s="1235"/>
      <c r="Z23" s="1235"/>
      <c r="AA23" s="1236"/>
      <c r="AB23" s="631" t="s">
        <v>637</v>
      </c>
      <c r="AD23" s="505" t="e">
        <f ca="1">strCheckUnique(AE23:AE28)</f>
        <v>#NAME?</v>
      </c>
      <c r="AF23" s="505"/>
    </row>
    <row r="24" spans="1:33" ht="135">
      <c r="A24" s="1231"/>
      <c r="B24" s="1231"/>
      <c r="C24" s="1231"/>
      <c r="D24" s="1231"/>
      <c r="E24" s="1231"/>
      <c r="F24" s="1231"/>
      <c r="G24" s="1231">
        <v>1</v>
      </c>
      <c r="H24" s="1054"/>
      <c r="I24" s="1253"/>
      <c r="J24" s="1254"/>
      <c r="K24" s="1050"/>
      <c r="L24" s="594" t="e">
        <f ca="1">mergeValue(A24) &amp;"."&amp; mergeValue(B24)&amp;"."&amp; mergeValue(C24)&amp;"."&amp; mergeValue(D24)&amp;"."&amp; mergeValue(F24)&amp;"."&amp; mergeValue(G24)</f>
        <v>#NAME?</v>
      </c>
      <c r="M24" s="1070" t="s">
        <v>652</v>
      </c>
      <c r="N24" s="647"/>
      <c r="O24" s="563"/>
      <c r="P24" s="563"/>
      <c r="Q24" s="563"/>
      <c r="R24" s="494"/>
      <c r="S24" s="1096"/>
      <c r="T24" s="494"/>
      <c r="U24" s="1096"/>
      <c r="V24" s="585" t="str">
        <f>W24 &amp; "-" &amp; Y24</f>
        <v>-</v>
      </c>
      <c r="W24" s="1241"/>
      <c r="X24" s="1227" t="s">
        <v>84</v>
      </c>
      <c r="Y24" s="1241"/>
      <c r="Z24" s="1227" t="s">
        <v>85</v>
      </c>
      <c r="AA24" s="538"/>
      <c r="AB24" s="631" t="s">
        <v>670</v>
      </c>
      <c r="AC24" s="501" t="e">
        <f ca="1">strCheckDate(O24:AA24)</f>
        <v>#NAME?</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31"/>
      <c r="B25" s="1231"/>
      <c r="C25" s="1231"/>
      <c r="D25" s="1231"/>
      <c r="E25" s="1231"/>
      <c r="F25" s="1231"/>
      <c r="G25" s="1231"/>
      <c r="H25" s="1054">
        <v>1</v>
      </c>
      <c r="I25" s="1253"/>
      <c r="J25" s="1254"/>
      <c r="K25" s="1050"/>
      <c r="L25" s="594" t="e">
        <f ca="1">mergeValue(A25) &amp;"."&amp; mergeValue(B25)&amp;"."&amp; mergeValue(C25)&amp;"."&amp; mergeValue(D25)&amp;"."&amp; mergeValue(F25)&amp;"."&amp; mergeValue(G25)&amp;"."&amp; mergeValue(H25)</f>
        <v>#NAME?</v>
      </c>
      <c r="M25" s="1072"/>
      <c r="N25" s="495"/>
      <c r="O25" s="563"/>
      <c r="P25" s="563"/>
      <c r="Q25" s="563"/>
      <c r="R25" s="494"/>
      <c r="S25" s="1096"/>
      <c r="T25" s="494"/>
      <c r="U25" s="1096"/>
      <c r="V25" s="585" t="str">
        <f>W25 &amp; "-" &amp; Y25</f>
        <v>-</v>
      </c>
      <c r="W25" s="1241"/>
      <c r="X25" s="1227"/>
      <c r="Y25" s="1241"/>
      <c r="Z25" s="1227"/>
      <c r="AA25" s="671"/>
      <c r="AB25" s="1202" t="s">
        <v>671</v>
      </c>
      <c r="AC25" s="501" t="e">
        <f ca="1">strCheckDate(O25:AA25)</f>
        <v>#NAME?</v>
      </c>
      <c r="AF25" s="505"/>
    </row>
    <row r="26" spans="1:33" ht="14.25" hidden="1" customHeight="1">
      <c r="A26" s="1231"/>
      <c r="B26" s="1231"/>
      <c r="C26" s="1231"/>
      <c r="D26" s="1231"/>
      <c r="E26" s="1231"/>
      <c r="F26" s="1231"/>
      <c r="G26" s="1231"/>
      <c r="H26" s="1054"/>
      <c r="I26" s="1253"/>
      <c r="J26" s="1254"/>
      <c r="K26" s="1050"/>
      <c r="L26" s="601"/>
      <c r="M26" s="647"/>
      <c r="N26" s="647"/>
      <c r="O26" s="563"/>
      <c r="P26" s="494"/>
      <c r="Q26" s="494"/>
      <c r="R26" s="494"/>
      <c r="S26" s="494"/>
      <c r="T26" s="494"/>
      <c r="U26" s="560"/>
      <c r="V26" s="585"/>
      <c r="W26" s="1226"/>
      <c r="X26" s="1227"/>
      <c r="Y26" s="1226"/>
      <c r="Z26" s="1227"/>
      <c r="AA26" s="538"/>
      <c r="AB26" s="1203"/>
      <c r="AF26" s="505">
        <f ca="1">OFFSET(AF26,-1,0)</f>
        <v>0</v>
      </c>
    </row>
    <row r="27" spans="1:33" s="476" customFormat="1" ht="15" customHeight="1">
      <c r="A27" s="1231"/>
      <c r="B27" s="1231"/>
      <c r="C27" s="1231"/>
      <c r="D27" s="1231"/>
      <c r="E27" s="1231"/>
      <c r="F27" s="1231"/>
      <c r="G27" s="1231"/>
      <c r="H27" s="1054"/>
      <c r="I27" s="1253"/>
      <c r="J27" s="1254"/>
      <c r="K27" s="1051"/>
      <c r="L27" s="539"/>
      <c r="M27" s="558" t="s">
        <v>41</v>
      </c>
      <c r="N27" s="552"/>
      <c r="O27" s="546"/>
      <c r="P27" s="546"/>
      <c r="Q27" s="546"/>
      <c r="R27" s="546"/>
      <c r="S27" s="546"/>
      <c r="T27" s="546"/>
      <c r="U27" s="546"/>
      <c r="V27" s="546"/>
      <c r="W27" s="564"/>
      <c r="X27" s="565"/>
      <c r="Y27" s="564"/>
      <c r="Z27" s="552"/>
      <c r="AA27" s="561"/>
      <c r="AB27" s="1204"/>
      <c r="AC27" s="502"/>
      <c r="AD27" s="502"/>
      <c r="AE27" s="502"/>
      <c r="AF27" s="502"/>
      <c r="AG27" s="502"/>
    </row>
    <row r="28" spans="1:33" s="476" customFormat="1" ht="15" customHeight="1">
      <c r="A28" s="1231"/>
      <c r="B28" s="1231"/>
      <c r="C28" s="1231"/>
      <c r="D28" s="1231"/>
      <c r="E28" s="1231"/>
      <c r="F28" s="1231"/>
      <c r="G28" s="1054"/>
      <c r="H28" s="1054"/>
      <c r="I28" s="1253"/>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31"/>
      <c r="B29" s="1231"/>
      <c r="C29" s="1231"/>
      <c r="D29" s="1231"/>
      <c r="E29" s="1231"/>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31"/>
      <c r="B30" s="1231"/>
      <c r="C30" s="1231"/>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31"/>
      <c r="B31" s="1231"/>
      <c r="C31" s="1231"/>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31"/>
      <c r="B32" s="1231"/>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31"/>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5" t="s">
        <v>674</v>
      </c>
      <c r="N36" s="1195"/>
      <c r="O36" s="1195"/>
      <c r="P36" s="1195"/>
      <c r="Q36" s="1195"/>
      <c r="R36" s="1195"/>
      <c r="S36" s="1195"/>
      <c r="T36" s="1195"/>
      <c r="U36" s="1195"/>
      <c r="V36" s="1195"/>
      <c r="W36" s="1195"/>
    </row>
  </sheetData>
  <sheetProtection password="FA9C"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6" t="s">
        <v>491</v>
      </c>
      <c r="G2" s="1197"/>
      <c r="H2" s="1198"/>
      <c r="I2" s="435"/>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07.12.2021</v>
      </c>
      <c r="I7" s="196" t="s">
        <v>493</v>
      </c>
      <c r="J7" s="333"/>
      <c r="K7" s="214"/>
      <c r="L7" s="214"/>
      <c r="M7" s="214"/>
      <c r="N7" s="214"/>
      <c r="O7" s="214"/>
      <c r="P7" s="214"/>
      <c r="Q7" s="214"/>
      <c r="R7" s="214"/>
      <c r="S7" s="214"/>
      <c r="T7" s="214"/>
    </row>
    <row r="8" spans="1:20" s="190" customFormat="1" ht="45">
      <c r="A8" s="1200">
        <v>1</v>
      </c>
      <c r="B8" s="214"/>
      <c r="C8" s="214"/>
      <c r="D8" s="214"/>
      <c r="F8" s="334" t="e">
        <f ca="1">"2." &amp;mergeValue(A8)</f>
        <v>#NAME?</v>
      </c>
      <c r="G8" s="416" t="s">
        <v>494</v>
      </c>
      <c r="H8" s="317"/>
      <c r="I8" s="196" t="s">
        <v>591</v>
      </c>
      <c r="J8" s="333"/>
      <c r="K8" s="214"/>
      <c r="L8" s="214"/>
      <c r="M8" s="214"/>
      <c r="N8" s="214"/>
      <c r="O8" s="214"/>
      <c r="P8" s="214"/>
      <c r="Q8" s="214"/>
      <c r="R8" s="214"/>
      <c r="S8" s="214"/>
      <c r="T8" s="214"/>
    </row>
    <row r="9" spans="1:20" s="190" customFormat="1" ht="22.5">
      <c r="A9" s="1200"/>
      <c r="B9" s="214"/>
      <c r="C9" s="214"/>
      <c r="D9" s="214"/>
      <c r="F9" s="334" t="e">
        <f ca="1">"3." &amp;mergeValue(A9)</f>
        <v>#NAME?</v>
      </c>
      <c r="G9" s="416" t="s">
        <v>495</v>
      </c>
      <c r="H9" s="317"/>
      <c r="I9" s="196" t="s">
        <v>589</v>
      </c>
      <c r="J9" s="333"/>
      <c r="K9" s="214"/>
      <c r="L9" s="214"/>
      <c r="M9" s="214"/>
      <c r="N9" s="214"/>
      <c r="O9" s="214"/>
      <c r="P9" s="214"/>
      <c r="Q9" s="214"/>
      <c r="R9" s="214"/>
      <c r="S9" s="214"/>
      <c r="T9" s="214"/>
    </row>
    <row r="10" spans="1:20" s="190" customFormat="1" ht="22.5">
      <c r="A10" s="1200"/>
      <c r="B10" s="214"/>
      <c r="C10" s="214"/>
      <c r="D10" s="214"/>
      <c r="F10" s="334" t="e">
        <f ca="1">"4."&amp;mergeValue(A10)</f>
        <v>#NAME?</v>
      </c>
      <c r="G10" s="416" t="s">
        <v>496</v>
      </c>
      <c r="H10" s="318" t="s">
        <v>458</v>
      </c>
      <c r="I10" s="196"/>
      <c r="J10" s="333"/>
      <c r="K10" s="214"/>
      <c r="L10" s="214"/>
      <c r="M10" s="214"/>
      <c r="N10" s="214"/>
      <c r="O10" s="214"/>
      <c r="P10" s="214"/>
      <c r="Q10" s="214"/>
      <c r="R10" s="214"/>
      <c r="S10" s="214"/>
      <c r="T10" s="214"/>
    </row>
    <row r="11" spans="1:20" s="190" customFormat="1" ht="18.75">
      <c r="A11" s="1200"/>
      <c r="B11" s="1200">
        <v>1</v>
      </c>
      <c r="C11" s="343"/>
      <c r="D11" s="343"/>
      <c r="F11" s="334" t="e">
        <f ca="1">"4."&amp;mergeValue(A11) &amp;"."&amp;mergeValue(B11)</f>
        <v>#NAME?</v>
      </c>
      <c r="G11" s="324" t="s">
        <v>593</v>
      </c>
      <c r="H11" s="317" t="str">
        <f>IF(region_name="","",region_name)</f>
        <v>Республика Татарстан</v>
      </c>
      <c r="I11" s="196" t="s">
        <v>499</v>
      </c>
      <c r="J11" s="333"/>
      <c r="K11" s="214"/>
      <c r="L11" s="214"/>
      <c r="M11" s="214"/>
      <c r="N11" s="214"/>
      <c r="O11" s="214"/>
      <c r="P11" s="214"/>
      <c r="Q11" s="214"/>
      <c r="R11" s="214"/>
      <c r="S11" s="214"/>
      <c r="T11" s="214"/>
    </row>
    <row r="12" spans="1:20" s="190" customFormat="1" ht="22.5">
      <c r="A12" s="1200"/>
      <c r="B12" s="1200"/>
      <c r="C12" s="1200">
        <v>1</v>
      </c>
      <c r="D12" s="343"/>
      <c r="F12" s="334" t="e">
        <f ca="1">"4."&amp;mergeValue(A12) &amp;"."&amp;mergeValue(B12)&amp;"."&amp;mergeValue(C12)</f>
        <v>#NAME?</v>
      </c>
      <c r="G12" s="340" t="s">
        <v>497</v>
      </c>
      <c r="H12" s="317"/>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e">
        <f ca="1">"4."&amp;mergeValue(A13) &amp;"."&amp;mergeValue(B13)&amp;"."&amp;mergeValue(C13)&amp;"."&amp;mergeValue(D13)</f>
        <v>#NAME?</v>
      </c>
      <c r="G13" s="419" t="s">
        <v>498</v>
      </c>
      <c r="H13" s="317"/>
      <c r="I13" s="1201" t="s">
        <v>592</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337"/>
      <c r="G15" s="149" t="s">
        <v>403</v>
      </c>
      <c r="H15" s="338"/>
      <c r="I15" s="339"/>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25"/>
      <c r="G18" s="417"/>
      <c r="H18" s="418"/>
      <c r="I18" s="226"/>
      <c r="J18" s="327"/>
      <c r="K18" s="327"/>
      <c r="L18" s="327"/>
      <c r="M18" s="327"/>
      <c r="N18" s="327"/>
      <c r="O18" s="327"/>
      <c r="P18" s="327"/>
      <c r="Q18" s="327"/>
      <c r="R18" s="327"/>
      <c r="S18" s="327"/>
      <c r="T18" s="327"/>
    </row>
    <row r="19" spans="1:20" s="326" customFormat="1" ht="15" customHeight="1">
      <c r="A19" s="327"/>
      <c r="B19" s="327"/>
      <c r="C19" s="327"/>
      <c r="D19" s="327"/>
      <c r="F19" s="325"/>
      <c r="G19" s="1195" t="s">
        <v>594</v>
      </c>
      <c r="H19" s="1195"/>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28" t="s">
        <v>676</v>
      </c>
      <c r="M5" s="1228"/>
      <c r="N5" s="1228"/>
      <c r="O5" s="1228"/>
      <c r="P5" s="1228"/>
      <c r="Q5" s="1228"/>
      <c r="R5" s="1228"/>
      <c r="S5" s="1228"/>
      <c r="T5" s="1228"/>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05" t="str">
        <f>IF(NameOrPr_ch="",IF(NameOrPr="","",NameOrPr),NameOrPr_ch)</f>
        <v>Государственный комитет Республики Татарстан по тарифам</v>
      </c>
      <c r="O7" s="1205"/>
      <c r="P7" s="1205"/>
      <c r="Q7" s="1205"/>
      <c r="R7" s="1205"/>
      <c r="S7" s="1205"/>
      <c r="T7" s="1205"/>
      <c r="U7" s="670"/>
      <c r="AH7" s="586"/>
      <c r="AI7" s="586"/>
      <c r="AJ7" s="586"/>
      <c r="AK7" s="586"/>
    </row>
    <row r="8" spans="1:37" s="492" customFormat="1" ht="18.75">
      <c r="A8" s="506"/>
      <c r="B8" s="506"/>
      <c r="C8" s="506"/>
      <c r="D8" s="506"/>
      <c r="E8" s="506"/>
      <c r="F8" s="506"/>
      <c r="G8" s="506"/>
      <c r="H8" s="506"/>
      <c r="L8" s="500"/>
      <c r="M8" s="673" t="s">
        <v>597</v>
      </c>
      <c r="N8" s="1205" t="str">
        <f>IF(datePr_ch="",IF(datePr="","",datePr),datePr_ch)</f>
        <v>07.12.2021</v>
      </c>
      <c r="O8" s="1205"/>
      <c r="P8" s="1205"/>
      <c r="Q8" s="1205"/>
      <c r="R8" s="1205"/>
      <c r="S8" s="1205"/>
      <c r="T8" s="1205"/>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596</v>
      </c>
      <c r="N9" s="1205" t="str">
        <f>IF(numberPr_ch="",IF(numberPr="","",numberPr),numberPr_ch)</f>
        <v>455-95/тэ-2021</v>
      </c>
      <c r="O9" s="1205"/>
      <c r="P9" s="1205"/>
      <c r="Q9" s="1205"/>
      <c r="R9" s="1205"/>
      <c r="S9" s="1205"/>
      <c r="T9" s="1205"/>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05" t="str">
        <f>IF(IstPub_ch="",IF(IstPub="","",IstPub),IstPub_ch)</f>
        <v>Официальный сайт правовой информации Министерства юстиции РТ:  http//pravo.tatarstan.ru</v>
      </c>
      <c r="O10" s="1205"/>
      <c r="P10" s="1205"/>
      <c r="Q10" s="1205"/>
      <c r="R10" s="1205"/>
      <c r="S10" s="1205"/>
      <c r="T10" s="1205"/>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723</v>
      </c>
      <c r="AA11" s="772" t="s">
        <v>724</v>
      </c>
      <c r="AH11" s="774"/>
      <c r="AI11" s="774"/>
      <c r="AJ11" s="774"/>
      <c r="AK11" s="774"/>
    </row>
    <row r="12" spans="1:37" s="492" customFormat="1" ht="11.25" hidden="1">
      <c r="A12" s="506"/>
      <c r="B12" s="506"/>
      <c r="C12" s="506"/>
      <c r="D12" s="506"/>
      <c r="E12" s="506"/>
      <c r="F12" s="506"/>
      <c r="G12" s="506"/>
      <c r="H12" s="506"/>
      <c r="L12" s="1229"/>
      <c r="M12" s="1229"/>
      <c r="N12" s="567"/>
      <c r="O12" s="1252"/>
      <c r="P12" s="1252"/>
      <c r="Q12" s="1252"/>
      <c r="R12" s="1252"/>
      <c r="S12" s="1252"/>
      <c r="T12" s="1252"/>
      <c r="U12" s="487"/>
      <c r="AE12" s="504" t="s">
        <v>373</v>
      </c>
      <c r="AH12" s="506"/>
      <c r="AI12" s="506"/>
      <c r="AJ12" s="506"/>
      <c r="AK12" s="506"/>
    </row>
    <row r="13" spans="1:37">
      <c r="J13" s="482"/>
      <c r="K13" s="482"/>
      <c r="L13" s="478"/>
      <c r="M13" s="478"/>
      <c r="N13" s="478"/>
      <c r="O13" s="1245"/>
      <c r="P13" s="1245"/>
      <c r="Q13" s="1245"/>
      <c r="R13" s="1245"/>
      <c r="S13" s="1245"/>
      <c r="T13" s="1245"/>
      <c r="U13" s="600"/>
      <c r="Z13" s="1245"/>
      <c r="AA13" s="1245"/>
      <c r="AB13" s="1245"/>
      <c r="AC13" s="1245"/>
      <c r="AD13" s="1245"/>
      <c r="AE13" s="1245"/>
    </row>
    <row r="14" spans="1:37">
      <c r="J14" s="482"/>
      <c r="K14" s="482"/>
      <c r="L14" s="1150" t="s">
        <v>454</v>
      </c>
      <c r="M14" s="1150"/>
      <c r="N14" s="1150"/>
      <c r="O14" s="1150"/>
      <c r="P14" s="1150"/>
      <c r="Q14" s="1150"/>
      <c r="R14" s="1150"/>
      <c r="S14" s="1150"/>
      <c r="T14" s="1150"/>
      <c r="U14" s="1150"/>
      <c r="V14" s="1150"/>
      <c r="W14" s="1150"/>
      <c r="X14" s="1150"/>
      <c r="Y14" s="1150"/>
      <c r="Z14" s="1150"/>
      <c r="AA14" s="1150"/>
      <c r="AB14" s="1150"/>
      <c r="AC14" s="1150"/>
      <c r="AD14" s="1150"/>
      <c r="AE14" s="1150"/>
      <c r="AF14" s="1150"/>
      <c r="AG14" s="1150" t="s">
        <v>455</v>
      </c>
    </row>
    <row r="15" spans="1:37" ht="14.25" customHeight="1">
      <c r="J15" s="482"/>
      <c r="K15" s="482"/>
      <c r="L15" s="1212" t="s">
        <v>92</v>
      </c>
      <c r="M15" s="1212" t="s">
        <v>678</v>
      </c>
      <c r="N15" s="1266" t="s">
        <v>630</v>
      </c>
      <c r="O15" s="1266"/>
      <c r="P15" s="1266"/>
      <c r="Q15" s="1266"/>
      <c r="R15" s="1266" t="s">
        <v>631</v>
      </c>
      <c r="S15" s="1266"/>
      <c r="T15" s="1266"/>
      <c r="U15" s="1266"/>
      <c r="V15" s="1266" t="s">
        <v>632</v>
      </c>
      <c r="W15" s="1266"/>
      <c r="X15" s="1266"/>
      <c r="Y15" s="1266"/>
      <c r="Z15" s="1212" t="s">
        <v>643</v>
      </c>
      <c r="AA15" s="1212"/>
      <c r="AB15" s="1212"/>
      <c r="AC15" s="1212"/>
      <c r="AD15" s="1212"/>
      <c r="AE15" s="1212" t="s">
        <v>341</v>
      </c>
      <c r="AF15" s="1244" t="s">
        <v>275</v>
      </c>
      <c r="AG15" s="1150"/>
    </row>
    <row r="16" spans="1:37" s="524" customFormat="1" ht="27.75" customHeight="1">
      <c r="A16" s="586"/>
      <c r="B16" s="586"/>
      <c r="C16" s="586"/>
      <c r="D16" s="586"/>
      <c r="E16" s="586"/>
      <c r="F16" s="586"/>
      <c r="G16" s="592"/>
      <c r="H16" s="592"/>
      <c r="I16" s="532"/>
      <c r="J16" s="530"/>
      <c r="K16" s="530"/>
      <c r="L16" s="1212"/>
      <c r="M16" s="1212"/>
      <c r="N16" s="1266"/>
      <c r="O16" s="1266"/>
      <c r="P16" s="1266"/>
      <c r="Q16" s="1266"/>
      <c r="R16" s="1266"/>
      <c r="S16" s="1266"/>
      <c r="T16" s="1266"/>
      <c r="U16" s="1266"/>
      <c r="V16" s="1266"/>
      <c r="W16" s="1266"/>
      <c r="X16" s="1266"/>
      <c r="Y16" s="1266"/>
      <c r="Z16" s="1150" t="s">
        <v>681</v>
      </c>
      <c r="AA16" s="1150"/>
      <c r="AB16" s="1150" t="s">
        <v>656</v>
      </c>
      <c r="AC16" s="1150"/>
      <c r="AD16" s="1150"/>
      <c r="AE16" s="1212"/>
      <c r="AF16" s="1244"/>
      <c r="AG16" s="1150"/>
      <c r="AH16" s="586"/>
      <c r="AI16" s="586"/>
      <c r="AJ16" s="586"/>
      <c r="AK16" s="586"/>
    </row>
    <row r="17" spans="1:37" ht="14.25" customHeight="1">
      <c r="J17" s="482"/>
      <c r="K17" s="482"/>
      <c r="L17" s="1212"/>
      <c r="M17" s="1212"/>
      <c r="N17" s="1266"/>
      <c r="O17" s="1266"/>
      <c r="P17" s="1266"/>
      <c r="Q17" s="1266"/>
      <c r="R17" s="1266"/>
      <c r="S17" s="1266"/>
      <c r="T17" s="1266"/>
      <c r="U17" s="1266"/>
      <c r="V17" s="1266"/>
      <c r="W17" s="1266"/>
      <c r="X17" s="1266"/>
      <c r="Y17" s="1266"/>
      <c r="Z17" s="535" t="s">
        <v>679</v>
      </c>
      <c r="AA17" s="535" t="s">
        <v>680</v>
      </c>
      <c r="AB17" s="537" t="s">
        <v>274</v>
      </c>
      <c r="AC17" s="1257" t="s">
        <v>273</v>
      </c>
      <c r="AD17" s="1257"/>
      <c r="AE17" s="1212"/>
      <c r="AF17" s="1244"/>
      <c r="AG17" s="1150"/>
    </row>
    <row r="18" spans="1:37">
      <c r="J18" s="482"/>
      <c r="K18" s="490">
        <v>1</v>
      </c>
      <c r="L18" s="479" t="s">
        <v>93</v>
      </c>
      <c r="M18" s="479" t="s">
        <v>49</v>
      </c>
      <c r="N18" s="1267">
        <f ca="1">OFFSET(N18,0,-1)+1</f>
        <v>3</v>
      </c>
      <c r="O18" s="1267"/>
      <c r="P18" s="1267"/>
      <c r="Q18" s="1267"/>
      <c r="R18" s="1267">
        <f ca="1">OFFSET(N18,0,0)+1</f>
        <v>4</v>
      </c>
      <c r="S18" s="1267"/>
      <c r="T18" s="1267"/>
      <c r="U18" s="1267"/>
      <c r="V18" s="675"/>
      <c r="W18" s="675"/>
      <c r="X18" s="675"/>
      <c r="Y18" s="676">
        <f ca="1">OFFSET(R18,0,0)+1</f>
        <v>5</v>
      </c>
      <c r="Z18" s="488">
        <f ca="1">OFFSET(Z18,0,-1)+1</f>
        <v>6</v>
      </c>
      <c r="AA18" s="488">
        <f ca="1">OFFSET(AA18,0,-1)+1</f>
        <v>7</v>
      </c>
      <c r="AB18" s="488">
        <f ca="1">OFFSET(AB18,0,-1)+1</f>
        <v>8</v>
      </c>
      <c r="AC18" s="1267">
        <f ca="1">OFFSET(AC18,0,-1)+1</f>
        <v>9</v>
      </c>
      <c r="AD18" s="1267"/>
      <c r="AE18" s="488">
        <f ca="1">OFFSET(AE18,0,-2)+1</f>
        <v>10</v>
      </c>
      <c r="AF18" s="524"/>
      <c r="AG18" s="488">
        <f ca="1">OFFSET(AG18,0,-2)+1</f>
        <v>11</v>
      </c>
    </row>
    <row r="19" spans="1:37" ht="22.5">
      <c r="A19" s="1231">
        <v>1</v>
      </c>
      <c r="B19" s="1016"/>
      <c r="C19" s="1016"/>
      <c r="D19" s="1016"/>
      <c r="E19" s="1016"/>
      <c r="F19" s="1009"/>
      <c r="G19" s="1015"/>
      <c r="H19" s="1015"/>
      <c r="I19" s="997"/>
      <c r="J19" s="996"/>
      <c r="K19" s="996"/>
      <c r="L19" s="594" t="e">
        <f ca="1">mergeValue(A19)</f>
        <v>#NAME?</v>
      </c>
      <c r="M19" s="642" t="s">
        <v>20</v>
      </c>
      <c r="N19" s="1268"/>
      <c r="O19" s="1268"/>
      <c r="P19" s="1268"/>
      <c r="Q19" s="1268"/>
      <c r="R19" s="1268"/>
      <c r="S19" s="1268"/>
      <c r="T19" s="1268"/>
      <c r="U19" s="1268"/>
      <c r="V19" s="1268"/>
      <c r="W19" s="1268"/>
      <c r="X19" s="1268"/>
      <c r="Y19" s="1268"/>
      <c r="Z19" s="1268"/>
      <c r="AA19" s="1268"/>
      <c r="AB19" s="1268"/>
      <c r="AC19" s="1268"/>
      <c r="AD19" s="1268"/>
      <c r="AE19" s="1268"/>
      <c r="AF19" s="1268"/>
      <c r="AG19" s="582" t="s">
        <v>476</v>
      </c>
    </row>
    <row r="20" spans="1:37" ht="22.5">
      <c r="A20" s="1231"/>
      <c r="B20" s="1231">
        <v>1</v>
      </c>
      <c r="C20" s="1016"/>
      <c r="D20" s="1016"/>
      <c r="E20" s="1016"/>
      <c r="F20" s="1009"/>
      <c r="G20" s="1018"/>
      <c r="H20" s="1019"/>
      <c r="I20" s="998"/>
      <c r="J20" s="993"/>
      <c r="K20" s="991"/>
      <c r="L20" s="594" t="e">
        <f ca="1">mergeValue(A20) &amp;"."&amp; mergeValue(B20)</f>
        <v>#NAME?</v>
      </c>
      <c r="M20" s="547" t="s">
        <v>16</v>
      </c>
      <c r="N20" s="1269"/>
      <c r="O20" s="1269"/>
      <c r="P20" s="1269"/>
      <c r="Q20" s="1269"/>
      <c r="R20" s="1269"/>
      <c r="S20" s="1269"/>
      <c r="T20" s="1269"/>
      <c r="U20" s="1269"/>
      <c r="V20" s="1269"/>
      <c r="W20" s="1269"/>
      <c r="X20" s="1269"/>
      <c r="Y20" s="1269"/>
      <c r="Z20" s="1269"/>
      <c r="AA20" s="1269"/>
      <c r="AB20" s="1269"/>
      <c r="AC20" s="1269"/>
      <c r="AD20" s="1269"/>
      <c r="AE20" s="1269"/>
      <c r="AF20" s="1269"/>
      <c r="AG20" s="582" t="s">
        <v>477</v>
      </c>
    </row>
    <row r="21" spans="1:37" ht="22.5">
      <c r="A21" s="1231"/>
      <c r="B21" s="1231"/>
      <c r="C21" s="1231">
        <v>1</v>
      </c>
      <c r="D21" s="1016"/>
      <c r="E21" s="1016"/>
      <c r="F21" s="1009"/>
      <c r="G21" s="1018"/>
      <c r="H21" s="1019"/>
      <c r="I21" s="998"/>
      <c r="J21" s="993"/>
      <c r="K21" s="991"/>
      <c r="L21" s="594" t="e">
        <f ca="1">mergeValue(A21) &amp;"."&amp; mergeValue(B21)&amp;"."&amp; mergeValue(C21)</f>
        <v>#NAME?</v>
      </c>
      <c r="M21" s="548" t="s">
        <v>7</v>
      </c>
      <c r="N21" s="1269"/>
      <c r="O21" s="1269"/>
      <c r="P21" s="1269"/>
      <c r="Q21" s="1269"/>
      <c r="R21" s="1269"/>
      <c r="S21" s="1269"/>
      <c r="T21" s="1269"/>
      <c r="U21" s="1269"/>
      <c r="V21" s="1269"/>
      <c r="W21" s="1269"/>
      <c r="X21" s="1269"/>
      <c r="Y21" s="1269"/>
      <c r="Z21" s="1269"/>
      <c r="AA21" s="1269"/>
      <c r="AB21" s="1269"/>
      <c r="AC21" s="1269"/>
      <c r="AD21" s="1269"/>
      <c r="AE21" s="1269"/>
      <c r="AF21" s="1269"/>
      <c r="AG21" s="582" t="s">
        <v>635</v>
      </c>
    </row>
    <row r="22" spans="1:37" ht="15" customHeight="1">
      <c r="A22" s="1231"/>
      <c r="B22" s="1231"/>
      <c r="C22" s="1231"/>
      <c r="D22" s="1231">
        <v>1</v>
      </c>
      <c r="E22" s="1016"/>
      <c r="F22" s="1009"/>
      <c r="G22" s="1018"/>
      <c r="H22" s="1019"/>
      <c r="I22" s="998"/>
      <c r="J22" s="993"/>
      <c r="K22" s="991"/>
      <c r="L22" s="594" t="e">
        <f ca="1">mergeValue(A22) &amp;"."&amp; mergeValue(B22)&amp;"."&amp; mergeValue(C22)&amp;"."&amp; mergeValue(D22)</f>
        <v>#NAME?</v>
      </c>
      <c r="M22" s="549" t="s">
        <v>22</v>
      </c>
      <c r="N22" s="1269"/>
      <c r="O22" s="1269"/>
      <c r="P22" s="1269"/>
      <c r="Q22" s="1269"/>
      <c r="R22" s="1269"/>
      <c r="S22" s="1269"/>
      <c r="T22" s="1269"/>
      <c r="U22" s="1269"/>
      <c r="V22" s="1269"/>
      <c r="W22" s="1269"/>
      <c r="X22" s="1269"/>
      <c r="Y22" s="1269"/>
      <c r="Z22" s="1269"/>
      <c r="AA22" s="1269"/>
      <c r="AB22" s="1269"/>
      <c r="AC22" s="1269"/>
      <c r="AD22" s="1269"/>
      <c r="AE22" s="1269"/>
      <c r="AF22" s="1269"/>
      <c r="AG22" s="582" t="s">
        <v>682</v>
      </c>
    </row>
    <row r="23" spans="1:37" ht="20.100000000000001" customHeight="1">
      <c r="A23" s="1231"/>
      <c r="B23" s="1231"/>
      <c r="C23" s="1231"/>
      <c r="D23" s="1231"/>
      <c r="E23" s="1231">
        <v>1</v>
      </c>
      <c r="F23" s="1009"/>
      <c r="G23" s="1018"/>
      <c r="H23" s="1019"/>
      <c r="I23" s="1020"/>
      <c r="J23" s="1010"/>
      <c r="K23" s="1149"/>
      <c r="L23" s="1270" t="e">
        <f ca="1">mergeValue(A23) &amp;"."&amp; mergeValue(B23)&amp;"."&amp; mergeValue(C23)&amp;"."&amp; mergeValue(D23)&amp;"."&amp; mergeValue(E23)</f>
        <v>#NAME?</v>
      </c>
      <c r="M23" s="1271"/>
      <c r="N23" s="1227" t="s">
        <v>85</v>
      </c>
      <c r="O23" s="1265"/>
      <c r="P23" s="1261">
        <v>1</v>
      </c>
      <c r="Q23" s="1262"/>
      <c r="R23" s="1227" t="s">
        <v>85</v>
      </c>
      <c r="S23" s="1265"/>
      <c r="T23" s="1261">
        <v>1</v>
      </c>
      <c r="U23" s="1262"/>
      <c r="V23" s="1227" t="s">
        <v>85</v>
      </c>
      <c r="W23" s="562"/>
      <c r="X23" s="540">
        <v>1</v>
      </c>
      <c r="Y23" s="1097"/>
      <c r="Z23" s="672"/>
      <c r="AA23" s="672"/>
      <c r="AB23" s="1241"/>
      <c r="AC23" s="1227" t="s">
        <v>84</v>
      </c>
      <c r="AD23" s="1241"/>
      <c r="AE23" s="1227" t="s">
        <v>85</v>
      </c>
      <c r="AF23" s="579"/>
      <c r="AG23" s="1258" t="s">
        <v>683</v>
      </c>
      <c r="AH23" s="501" t="e">
        <f ca="1">strCheckDate(Z24:AF24)</f>
        <v>#NAME?</v>
      </c>
      <c r="AI23" s="505" t="str">
        <f>IF(AND(COUNTIF(AJ18:AJ27,AJ23)&gt;1,AJ23&lt;&gt;""),"ErrUnique:HasDoubleConn","")</f>
        <v/>
      </c>
      <c r="AJ23" s="505"/>
      <c r="AK23" s="505"/>
    </row>
    <row r="24" spans="1:37" ht="20.100000000000001" customHeight="1">
      <c r="A24" s="1231"/>
      <c r="B24" s="1231"/>
      <c r="C24" s="1231"/>
      <c r="D24" s="1231"/>
      <c r="E24" s="1231"/>
      <c r="F24" s="1009"/>
      <c r="G24" s="1018"/>
      <c r="H24" s="1019"/>
      <c r="I24" s="1020"/>
      <c r="J24" s="1010"/>
      <c r="K24" s="1149"/>
      <c r="L24" s="1270"/>
      <c r="M24" s="1271"/>
      <c r="N24" s="1227"/>
      <c r="O24" s="1265"/>
      <c r="P24" s="1261"/>
      <c r="Q24" s="1263"/>
      <c r="R24" s="1227"/>
      <c r="S24" s="1265"/>
      <c r="T24" s="1261"/>
      <c r="U24" s="1264"/>
      <c r="V24" s="1227"/>
      <c r="W24" s="602"/>
      <c r="X24" s="566"/>
      <c r="Y24" s="566"/>
      <c r="Z24" s="573"/>
      <c r="AA24" s="604" t="str">
        <f>AB23 &amp; "-" &amp; AD23</f>
        <v>-</v>
      </c>
      <c r="AB24" s="1226"/>
      <c r="AC24" s="1227"/>
      <c r="AD24" s="1226"/>
      <c r="AE24" s="1227"/>
      <c r="AF24" s="674"/>
      <c r="AG24" s="1259"/>
      <c r="AI24" s="505"/>
      <c r="AJ24" s="505"/>
      <c r="AK24" s="505"/>
    </row>
    <row r="25" spans="1:37" ht="20.100000000000001" customHeight="1">
      <c r="A25" s="1231"/>
      <c r="B25" s="1231"/>
      <c r="C25" s="1231"/>
      <c r="D25" s="1231"/>
      <c r="E25" s="1231"/>
      <c r="F25" s="1009"/>
      <c r="G25" s="1018"/>
      <c r="H25" s="1019"/>
      <c r="I25" s="1020"/>
      <c r="J25" s="1010"/>
      <c r="K25" s="1149"/>
      <c r="L25" s="1270"/>
      <c r="M25" s="1271"/>
      <c r="N25" s="1227"/>
      <c r="O25" s="1265"/>
      <c r="P25" s="1261"/>
      <c r="Q25" s="1264"/>
      <c r="R25" s="1227"/>
      <c r="S25" s="603"/>
      <c r="T25" s="559"/>
      <c r="U25" s="566"/>
      <c r="V25" s="572"/>
      <c r="W25" s="572"/>
      <c r="X25" s="572"/>
      <c r="Y25" s="572"/>
      <c r="Z25" s="573"/>
      <c r="AA25" s="573"/>
      <c r="AB25" s="574"/>
      <c r="AC25" s="565"/>
      <c r="AD25" s="565"/>
      <c r="AE25" s="574"/>
      <c r="AF25" s="565"/>
      <c r="AG25" s="1259"/>
      <c r="AI25" s="505"/>
      <c r="AJ25" s="505"/>
      <c r="AK25" s="505"/>
    </row>
    <row r="26" spans="1:37" ht="20.100000000000001" customHeight="1">
      <c r="A26" s="1231"/>
      <c r="B26" s="1231"/>
      <c r="C26" s="1231"/>
      <c r="D26" s="1231"/>
      <c r="E26" s="1231"/>
      <c r="F26" s="1009"/>
      <c r="G26" s="1018"/>
      <c r="H26" s="1019"/>
      <c r="I26" s="1020"/>
      <c r="J26" s="1010"/>
      <c r="K26" s="1149"/>
      <c r="L26" s="1270"/>
      <c r="M26" s="1271"/>
      <c r="N26" s="1227"/>
      <c r="O26" s="575"/>
      <c r="P26" s="577"/>
      <c r="Q26" s="576"/>
      <c r="R26" s="572"/>
      <c r="S26" s="572"/>
      <c r="T26" s="572"/>
      <c r="U26" s="572"/>
      <c r="V26" s="572"/>
      <c r="W26" s="572"/>
      <c r="X26" s="572"/>
      <c r="Y26" s="572"/>
      <c r="Z26" s="573"/>
      <c r="AA26" s="573"/>
      <c r="AB26" s="574"/>
      <c r="AC26" s="565"/>
      <c r="AD26" s="565"/>
      <c r="AE26" s="574"/>
      <c r="AF26" s="565"/>
      <c r="AG26" s="1259"/>
      <c r="AI26" s="505"/>
      <c r="AJ26" s="505"/>
      <c r="AK26" s="505"/>
    </row>
    <row r="27" spans="1:37" s="476" customFormat="1" ht="15" customHeight="1">
      <c r="A27" s="1231"/>
      <c r="B27" s="1231"/>
      <c r="C27" s="1231"/>
      <c r="D27" s="1231"/>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0"/>
      <c r="AH27" s="502"/>
      <c r="AI27" s="502"/>
      <c r="AJ27" s="213"/>
      <c r="AK27" s="213"/>
    </row>
    <row r="28" spans="1:37" s="476" customFormat="1" ht="15" customHeight="1">
      <c r="A28" s="1231"/>
      <c r="B28" s="1231"/>
      <c r="C28" s="1231"/>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31"/>
      <c r="B29" s="1231"/>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31"/>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5" t="s">
        <v>684</v>
      </c>
      <c r="N33" s="1195"/>
      <c r="O33" s="1195"/>
      <c r="P33" s="1195"/>
      <c r="Q33" s="1195"/>
      <c r="R33" s="1195"/>
      <c r="S33" s="1195"/>
      <c r="T33" s="1195"/>
      <c r="U33" s="1195"/>
      <c r="V33" s="1195"/>
      <c r="W33" s="1195"/>
      <c r="X33" s="1195"/>
      <c r="Y33" s="1195"/>
      <c r="Z33" s="1195"/>
      <c r="AA33" s="1195"/>
      <c r="AB33" s="1195"/>
      <c r="AC33" s="1195"/>
      <c r="AD33" s="1195"/>
      <c r="AE33" s="1195"/>
      <c r="AF33" s="1195"/>
      <c r="AG33" s="1195"/>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5" t="e">
        <f ca="1">"Код отчёта: " &amp; GetCode()</f>
        <v>#NAME?</v>
      </c>
      <c r="C2" s="1125"/>
      <c r="D2" s="1125"/>
      <c r="E2" s="1125"/>
      <c r="F2" s="1125"/>
      <c r="G2" s="1125"/>
      <c r="Q2" s="231"/>
      <c r="R2" s="231"/>
      <c r="S2" s="231"/>
      <c r="T2" s="231"/>
      <c r="U2" s="231"/>
      <c r="V2" s="231"/>
      <c r="W2" s="231"/>
    </row>
    <row r="3" spans="1:27" ht="18" customHeight="1">
      <c r="B3" s="1126" t="e">
        <f ca="1">"Версия " &amp; GetVersion()</f>
        <v>#NAME?</v>
      </c>
      <c r="C3" s="1126"/>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0" t="s">
        <v>771</v>
      </c>
      <c r="C5" s="1131"/>
      <c r="D5" s="1131"/>
      <c r="E5" s="1131"/>
      <c r="F5" s="1131"/>
      <c r="G5" s="1131"/>
      <c r="H5" s="1131"/>
      <c r="I5" s="1131"/>
      <c r="J5" s="1131"/>
      <c r="K5" s="1131"/>
      <c r="L5" s="1131"/>
      <c r="M5" s="1131"/>
      <c r="N5" s="1131"/>
      <c r="O5" s="1131"/>
      <c r="P5" s="1131"/>
      <c r="Q5" s="1131"/>
      <c r="R5" s="1131"/>
      <c r="S5" s="1131"/>
      <c r="T5" s="1131"/>
      <c r="U5" s="1131"/>
      <c r="V5" s="1131"/>
      <c r="W5" s="1131"/>
      <c r="X5" s="1131"/>
      <c r="Y5" s="1131"/>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7" t="s">
        <v>590</v>
      </c>
      <c r="F7" s="1127"/>
      <c r="G7" s="1127"/>
      <c r="H7" s="1127"/>
      <c r="I7" s="1127"/>
      <c r="J7" s="1127"/>
      <c r="K7" s="1127"/>
      <c r="L7" s="1127"/>
      <c r="M7" s="1127"/>
      <c r="N7" s="1127"/>
      <c r="O7" s="1127"/>
      <c r="P7" s="1127"/>
      <c r="Q7" s="1127"/>
      <c r="R7" s="1127"/>
      <c r="S7" s="1127"/>
      <c r="T7" s="1127"/>
      <c r="U7" s="1127"/>
      <c r="V7" s="1127"/>
      <c r="W7" s="1127"/>
      <c r="X7" s="1127"/>
      <c r="Y7" s="59"/>
    </row>
    <row r="8" spans="1:27" ht="15" customHeight="1">
      <c r="A8" s="43"/>
      <c r="B8" s="78"/>
      <c r="C8" s="77"/>
      <c r="D8" s="60"/>
      <c r="E8" s="1127"/>
      <c r="F8" s="1127"/>
      <c r="G8" s="1127"/>
      <c r="H8" s="1127"/>
      <c r="I8" s="1127"/>
      <c r="J8" s="1127"/>
      <c r="K8" s="1127"/>
      <c r="L8" s="1127"/>
      <c r="M8" s="1127"/>
      <c r="N8" s="1127"/>
      <c r="O8" s="1127"/>
      <c r="P8" s="1127"/>
      <c r="Q8" s="1127"/>
      <c r="R8" s="1127"/>
      <c r="S8" s="1127"/>
      <c r="T8" s="1127"/>
      <c r="U8" s="1127"/>
      <c r="V8" s="1127"/>
      <c r="W8" s="1127"/>
      <c r="X8" s="1127"/>
      <c r="Y8" s="59"/>
    </row>
    <row r="9" spans="1:27" ht="15" customHeight="1">
      <c r="A9" s="43"/>
      <c r="B9" s="78"/>
      <c r="C9" s="77"/>
      <c r="D9" s="60"/>
      <c r="E9" s="1127"/>
      <c r="F9" s="1127"/>
      <c r="G9" s="1127"/>
      <c r="H9" s="1127"/>
      <c r="I9" s="1127"/>
      <c r="J9" s="1127"/>
      <c r="K9" s="1127"/>
      <c r="L9" s="1127"/>
      <c r="M9" s="1127"/>
      <c r="N9" s="1127"/>
      <c r="O9" s="1127"/>
      <c r="P9" s="1127"/>
      <c r="Q9" s="1127"/>
      <c r="R9" s="1127"/>
      <c r="S9" s="1127"/>
      <c r="T9" s="1127"/>
      <c r="U9" s="1127"/>
      <c r="V9" s="1127"/>
      <c r="W9" s="1127"/>
      <c r="X9" s="1127"/>
      <c r="Y9" s="59"/>
    </row>
    <row r="10" spans="1:27" ht="10.5" customHeight="1">
      <c r="A10" s="43"/>
      <c r="B10" s="78"/>
      <c r="C10" s="77"/>
      <c r="D10" s="60"/>
      <c r="E10" s="1127"/>
      <c r="F10" s="1127"/>
      <c r="G10" s="1127"/>
      <c r="H10" s="1127"/>
      <c r="I10" s="1127"/>
      <c r="J10" s="1127"/>
      <c r="K10" s="1127"/>
      <c r="L10" s="1127"/>
      <c r="M10" s="1127"/>
      <c r="N10" s="1127"/>
      <c r="O10" s="1127"/>
      <c r="P10" s="1127"/>
      <c r="Q10" s="1127"/>
      <c r="R10" s="1127"/>
      <c r="S10" s="1127"/>
      <c r="T10" s="1127"/>
      <c r="U10" s="1127"/>
      <c r="V10" s="1127"/>
      <c r="W10" s="1127"/>
      <c r="X10" s="1127"/>
      <c r="Y10" s="59"/>
    </row>
    <row r="11" spans="1:27" ht="27" customHeight="1">
      <c r="A11" s="43"/>
      <c r="B11" s="78"/>
      <c r="C11" s="77"/>
      <c r="D11" s="60"/>
      <c r="E11" s="1127"/>
      <c r="F11" s="1127"/>
      <c r="G11" s="1127"/>
      <c r="H11" s="1127"/>
      <c r="I11" s="1127"/>
      <c r="J11" s="1127"/>
      <c r="K11" s="1127"/>
      <c r="L11" s="1127"/>
      <c r="M11" s="1127"/>
      <c r="N11" s="1127"/>
      <c r="O11" s="1127"/>
      <c r="P11" s="1127"/>
      <c r="Q11" s="1127"/>
      <c r="R11" s="1127"/>
      <c r="S11" s="1127"/>
      <c r="T11" s="1127"/>
      <c r="U11" s="1127"/>
      <c r="V11" s="1127"/>
      <c r="W11" s="1127"/>
      <c r="X11" s="1127"/>
      <c r="Y11" s="59"/>
    </row>
    <row r="12" spans="1:27" ht="12" customHeight="1">
      <c r="A12" s="43"/>
      <c r="B12" s="78"/>
      <c r="C12" s="77"/>
      <c r="D12" s="60"/>
      <c r="E12" s="1127"/>
      <c r="F12" s="1127"/>
      <c r="G12" s="1127"/>
      <c r="H12" s="1127"/>
      <c r="I12" s="1127"/>
      <c r="J12" s="1127"/>
      <c r="K12" s="1127"/>
      <c r="L12" s="1127"/>
      <c r="M12" s="1127"/>
      <c r="N12" s="1127"/>
      <c r="O12" s="1127"/>
      <c r="P12" s="1127"/>
      <c r="Q12" s="1127"/>
      <c r="R12" s="1127"/>
      <c r="S12" s="1127"/>
      <c r="T12" s="1127"/>
      <c r="U12" s="1127"/>
      <c r="V12" s="1127"/>
      <c r="W12" s="1127"/>
      <c r="X12" s="1127"/>
      <c r="Y12" s="59"/>
    </row>
    <row r="13" spans="1:27" ht="38.25" customHeight="1">
      <c r="A13" s="43"/>
      <c r="B13" s="78"/>
      <c r="C13" s="77"/>
      <c r="D13" s="60"/>
      <c r="E13" s="1127"/>
      <c r="F13" s="1127"/>
      <c r="G13" s="1127"/>
      <c r="H13" s="1127"/>
      <c r="I13" s="1127"/>
      <c r="J13" s="1127"/>
      <c r="K13" s="1127"/>
      <c r="L13" s="1127"/>
      <c r="M13" s="1127"/>
      <c r="N13" s="1127"/>
      <c r="O13" s="1127"/>
      <c r="P13" s="1127"/>
      <c r="Q13" s="1127"/>
      <c r="R13" s="1127"/>
      <c r="S13" s="1127"/>
      <c r="T13" s="1127"/>
      <c r="U13" s="1127"/>
      <c r="V13" s="1127"/>
      <c r="W13" s="1127"/>
      <c r="X13" s="1127"/>
      <c r="Y13" s="73"/>
    </row>
    <row r="14" spans="1:27" ht="15" customHeight="1">
      <c r="A14" s="43"/>
      <c r="B14" s="78"/>
      <c r="C14" s="77"/>
      <c r="D14" s="60"/>
      <c r="E14" s="1127"/>
      <c r="F14" s="1127"/>
      <c r="G14" s="1127"/>
      <c r="H14" s="1127"/>
      <c r="I14" s="1127"/>
      <c r="J14" s="1127"/>
      <c r="K14" s="1127"/>
      <c r="L14" s="1127"/>
      <c r="M14" s="1127"/>
      <c r="N14" s="1127"/>
      <c r="O14" s="1127"/>
      <c r="P14" s="1127"/>
      <c r="Q14" s="1127"/>
      <c r="R14" s="1127"/>
      <c r="S14" s="1127"/>
      <c r="T14" s="1127"/>
      <c r="U14" s="1127"/>
      <c r="V14" s="1127"/>
      <c r="W14" s="1127"/>
      <c r="X14" s="1127"/>
      <c r="Y14" s="59"/>
    </row>
    <row r="15" spans="1:27" ht="15">
      <c r="A15" s="43"/>
      <c r="B15" s="78"/>
      <c r="C15" s="77"/>
      <c r="D15" s="60"/>
      <c r="E15" s="1127"/>
      <c r="F15" s="1127"/>
      <c r="G15" s="1127"/>
      <c r="H15" s="1127"/>
      <c r="I15" s="1127"/>
      <c r="J15" s="1127"/>
      <c r="K15" s="1127"/>
      <c r="L15" s="1127"/>
      <c r="M15" s="1127"/>
      <c r="N15" s="1127"/>
      <c r="O15" s="1127"/>
      <c r="P15" s="1127"/>
      <c r="Q15" s="1127"/>
      <c r="R15" s="1127"/>
      <c r="S15" s="1127"/>
      <c r="T15" s="1127"/>
      <c r="U15" s="1127"/>
      <c r="V15" s="1127"/>
      <c r="W15" s="1127"/>
      <c r="X15" s="1127"/>
      <c r="Y15" s="59"/>
    </row>
    <row r="16" spans="1:27" ht="15">
      <c r="A16" s="43"/>
      <c r="B16" s="78"/>
      <c r="C16" s="77"/>
      <c r="D16" s="60"/>
      <c r="E16" s="1127"/>
      <c r="F16" s="1127"/>
      <c r="G16" s="1127"/>
      <c r="H16" s="1127"/>
      <c r="I16" s="1127"/>
      <c r="J16" s="1127"/>
      <c r="K16" s="1127"/>
      <c r="L16" s="1127"/>
      <c r="M16" s="1127"/>
      <c r="N16" s="1127"/>
      <c r="O16" s="1127"/>
      <c r="P16" s="1127"/>
      <c r="Q16" s="1127"/>
      <c r="R16" s="1127"/>
      <c r="S16" s="1127"/>
      <c r="T16" s="1127"/>
      <c r="U16" s="1127"/>
      <c r="V16" s="1127"/>
      <c r="W16" s="1127"/>
      <c r="X16" s="1127"/>
      <c r="Y16" s="59"/>
    </row>
    <row r="17" spans="1:25" ht="15" customHeight="1">
      <c r="A17" s="43"/>
      <c r="B17" s="78"/>
      <c r="C17" s="77"/>
      <c r="D17" s="60"/>
      <c r="E17" s="1127"/>
      <c r="F17" s="1127"/>
      <c r="G17" s="1127"/>
      <c r="H17" s="1127"/>
      <c r="I17" s="1127"/>
      <c r="J17" s="1127"/>
      <c r="K17" s="1127"/>
      <c r="L17" s="1127"/>
      <c r="M17" s="1127"/>
      <c r="N17" s="1127"/>
      <c r="O17" s="1127"/>
      <c r="P17" s="1127"/>
      <c r="Q17" s="1127"/>
      <c r="R17" s="1127"/>
      <c r="S17" s="1127"/>
      <c r="T17" s="1127"/>
      <c r="U17" s="1127"/>
      <c r="V17" s="1127"/>
      <c r="W17" s="1127"/>
      <c r="X17" s="1127"/>
      <c r="Y17" s="59"/>
    </row>
    <row r="18" spans="1:25" ht="15">
      <c r="A18" s="43"/>
      <c r="B18" s="78"/>
      <c r="C18" s="77"/>
      <c r="D18" s="60"/>
      <c r="E18" s="1127"/>
      <c r="F18" s="1127"/>
      <c r="G18" s="1127"/>
      <c r="H18" s="1127"/>
      <c r="I18" s="1127"/>
      <c r="J18" s="1127"/>
      <c r="K18" s="1127"/>
      <c r="L18" s="1127"/>
      <c r="M18" s="1127"/>
      <c r="N18" s="1127"/>
      <c r="O18" s="1127"/>
      <c r="P18" s="1127"/>
      <c r="Q18" s="1127"/>
      <c r="R18" s="1127"/>
      <c r="S18" s="1127"/>
      <c r="T18" s="1127"/>
      <c r="U18" s="1127"/>
      <c r="V18" s="1127"/>
      <c r="W18" s="1127"/>
      <c r="X18" s="1127"/>
      <c r="Y18" s="59"/>
    </row>
    <row r="19" spans="1:25" ht="59.25" customHeight="1">
      <c r="A19" s="43"/>
      <c r="B19" s="78"/>
      <c r="C19" s="77"/>
      <c r="D19" s="66"/>
      <c r="E19" s="1127"/>
      <c r="F19" s="1127"/>
      <c r="G19" s="1127"/>
      <c r="H19" s="1127"/>
      <c r="I19" s="1127"/>
      <c r="J19" s="1127"/>
      <c r="K19" s="1127"/>
      <c r="L19" s="1127"/>
      <c r="M19" s="1127"/>
      <c r="N19" s="1127"/>
      <c r="O19" s="1127"/>
      <c r="P19" s="1127"/>
      <c r="Q19" s="1127"/>
      <c r="R19" s="1127"/>
      <c r="S19" s="1127"/>
      <c r="T19" s="1127"/>
      <c r="U19" s="1127"/>
      <c r="V19" s="1127"/>
      <c r="W19" s="1127"/>
      <c r="X19" s="1127"/>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3" t="s">
        <v>254</v>
      </c>
      <c r="G21" s="1134"/>
      <c r="H21" s="1134"/>
      <c r="I21" s="1134"/>
      <c r="J21" s="1134"/>
      <c r="K21" s="1134"/>
      <c r="L21" s="1134"/>
      <c r="M21" s="1134"/>
      <c r="N21" s="60"/>
      <c r="O21" s="71" t="s">
        <v>237</v>
      </c>
      <c r="P21" s="1135" t="s">
        <v>238</v>
      </c>
      <c r="Q21" s="1136"/>
      <c r="R21" s="1136"/>
      <c r="S21" s="1136"/>
      <c r="T21" s="1136"/>
      <c r="U21" s="1136"/>
      <c r="V21" s="1136"/>
      <c r="W21" s="1136"/>
      <c r="X21" s="1136"/>
      <c r="Y21" s="59"/>
    </row>
    <row r="22" spans="1:25" ht="14.25" hidden="1" customHeight="1">
      <c r="A22" s="43"/>
      <c r="B22" s="78"/>
      <c r="C22" s="77"/>
      <c r="D22" s="61"/>
      <c r="E22" s="94" t="s">
        <v>237</v>
      </c>
      <c r="F22" s="1133" t="s">
        <v>240</v>
      </c>
      <c r="G22" s="1134"/>
      <c r="H22" s="1134"/>
      <c r="I22" s="1134"/>
      <c r="J22" s="1134"/>
      <c r="K22" s="1134"/>
      <c r="L22" s="1134"/>
      <c r="M22" s="1134"/>
      <c r="N22" s="60"/>
      <c r="O22" s="74" t="s">
        <v>237</v>
      </c>
      <c r="P22" s="1135" t="s">
        <v>588</v>
      </c>
      <c r="Q22" s="1136"/>
      <c r="R22" s="1136"/>
      <c r="S22" s="1136"/>
      <c r="T22" s="1136"/>
      <c r="U22" s="1136"/>
      <c r="V22" s="1136"/>
      <c r="W22" s="1136"/>
      <c r="X22" s="1136"/>
      <c r="Y22" s="59"/>
    </row>
    <row r="23" spans="1:25" ht="27" hidden="1" customHeight="1">
      <c r="A23" s="43"/>
      <c r="B23" s="78"/>
      <c r="C23" s="77"/>
      <c r="D23" s="61"/>
      <c r="E23" s="60"/>
      <c r="F23" s="60"/>
      <c r="G23" s="60"/>
      <c r="H23" s="60"/>
      <c r="I23" s="60"/>
      <c r="J23" s="60"/>
      <c r="K23" s="60"/>
      <c r="L23" s="60"/>
      <c r="M23" s="60"/>
      <c r="N23" s="60"/>
      <c r="O23" s="60"/>
      <c r="P23" s="1128"/>
      <c r="Q23" s="1128"/>
      <c r="R23" s="1128"/>
      <c r="S23" s="1128"/>
      <c r="T23" s="1128"/>
      <c r="U23" s="1128"/>
      <c r="V23" s="1128"/>
      <c r="W23" s="1128"/>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2" t="s">
        <v>394</v>
      </c>
      <c r="F35" s="1132"/>
      <c r="G35" s="1132"/>
      <c r="H35" s="1132"/>
      <c r="I35" s="1132"/>
      <c r="J35" s="1132"/>
      <c r="K35" s="1132"/>
      <c r="L35" s="1132"/>
      <c r="M35" s="1132"/>
      <c r="N35" s="1132"/>
      <c r="O35" s="1132"/>
      <c r="P35" s="1132"/>
      <c r="Q35" s="1132"/>
      <c r="R35" s="1132"/>
      <c r="S35" s="1132"/>
      <c r="T35" s="1132"/>
      <c r="U35" s="1132"/>
      <c r="V35" s="1132"/>
      <c r="W35" s="1132"/>
      <c r="X35" s="1132"/>
      <c r="Y35" s="59"/>
    </row>
    <row r="36" spans="1:25" ht="38.25" hidden="1" customHeight="1">
      <c r="A36" s="43"/>
      <c r="B36" s="78"/>
      <c r="C36" s="77"/>
      <c r="D36" s="61"/>
      <c r="E36" s="1132"/>
      <c r="F36" s="1132"/>
      <c r="G36" s="1132"/>
      <c r="H36" s="1132"/>
      <c r="I36" s="1132"/>
      <c r="J36" s="1132"/>
      <c r="K36" s="1132"/>
      <c r="L36" s="1132"/>
      <c r="M36" s="1132"/>
      <c r="N36" s="1132"/>
      <c r="O36" s="1132"/>
      <c r="P36" s="1132"/>
      <c r="Q36" s="1132"/>
      <c r="R36" s="1132"/>
      <c r="S36" s="1132"/>
      <c r="T36" s="1132"/>
      <c r="U36" s="1132"/>
      <c r="V36" s="1132"/>
      <c r="W36" s="1132"/>
      <c r="X36" s="1132"/>
      <c r="Y36" s="59"/>
    </row>
    <row r="37" spans="1:25" ht="9.75" hidden="1" customHeight="1">
      <c r="A37" s="43"/>
      <c r="B37" s="78"/>
      <c r="C37" s="77"/>
      <c r="D37" s="61"/>
      <c r="E37" s="1132"/>
      <c r="F37" s="1132"/>
      <c r="G37" s="1132"/>
      <c r="H37" s="1132"/>
      <c r="I37" s="1132"/>
      <c r="J37" s="1132"/>
      <c r="K37" s="1132"/>
      <c r="L37" s="1132"/>
      <c r="M37" s="1132"/>
      <c r="N37" s="1132"/>
      <c r="O37" s="1132"/>
      <c r="P37" s="1132"/>
      <c r="Q37" s="1132"/>
      <c r="R37" s="1132"/>
      <c r="S37" s="1132"/>
      <c r="T37" s="1132"/>
      <c r="U37" s="1132"/>
      <c r="V37" s="1132"/>
      <c r="W37" s="1132"/>
      <c r="X37" s="1132"/>
      <c r="Y37" s="59"/>
    </row>
    <row r="38" spans="1:25" ht="51" hidden="1" customHeight="1">
      <c r="A38" s="43"/>
      <c r="B38" s="78"/>
      <c r="C38" s="77"/>
      <c r="D38" s="61"/>
      <c r="E38" s="1132"/>
      <c r="F38" s="1132"/>
      <c r="G38" s="1132"/>
      <c r="H38" s="1132"/>
      <c r="I38" s="1132"/>
      <c r="J38" s="1132"/>
      <c r="K38" s="1132"/>
      <c r="L38" s="1132"/>
      <c r="M38" s="1132"/>
      <c r="N38" s="1132"/>
      <c r="O38" s="1132"/>
      <c r="P38" s="1132"/>
      <c r="Q38" s="1132"/>
      <c r="R38" s="1132"/>
      <c r="S38" s="1132"/>
      <c r="T38" s="1132"/>
      <c r="U38" s="1132"/>
      <c r="V38" s="1132"/>
      <c r="W38" s="1132"/>
      <c r="X38" s="1132"/>
      <c r="Y38" s="59"/>
    </row>
    <row r="39" spans="1:25" ht="15" hidden="1" customHeight="1">
      <c r="A39" s="43"/>
      <c r="B39" s="78"/>
      <c r="C39" s="77"/>
      <c r="D39" s="61"/>
      <c r="E39" s="1132"/>
      <c r="F39" s="1132"/>
      <c r="G39" s="1132"/>
      <c r="H39" s="1132"/>
      <c r="I39" s="1132"/>
      <c r="J39" s="1132"/>
      <c r="K39" s="1132"/>
      <c r="L39" s="1132"/>
      <c r="M39" s="1132"/>
      <c r="N39" s="1132"/>
      <c r="O39" s="1132"/>
      <c r="P39" s="1132"/>
      <c r="Q39" s="1132"/>
      <c r="R39" s="1132"/>
      <c r="S39" s="1132"/>
      <c r="T39" s="1132"/>
      <c r="U39" s="1132"/>
      <c r="V39" s="1132"/>
      <c r="W39" s="1132"/>
      <c r="X39" s="1132"/>
      <c r="Y39" s="59"/>
    </row>
    <row r="40" spans="1:25" ht="12" hidden="1" customHeight="1">
      <c r="A40" s="43"/>
      <c r="B40" s="78"/>
      <c r="C40" s="77"/>
      <c r="D40" s="61"/>
      <c r="E40" s="1137"/>
      <c r="F40" s="1138"/>
      <c r="G40" s="1138"/>
      <c r="H40" s="1138"/>
      <c r="I40" s="1138"/>
      <c r="J40" s="1138"/>
      <c r="K40" s="1138"/>
      <c r="L40" s="1138"/>
      <c r="M40" s="1138"/>
      <c r="N40" s="1138"/>
      <c r="O40" s="1138"/>
      <c r="P40" s="1138"/>
      <c r="Q40" s="1138"/>
      <c r="R40" s="1138"/>
      <c r="S40" s="1138"/>
      <c r="T40" s="1138"/>
      <c r="U40" s="1138"/>
      <c r="V40" s="1138"/>
      <c r="W40" s="1138"/>
      <c r="X40" s="1138"/>
      <c r="Y40" s="59"/>
    </row>
    <row r="41" spans="1:25" ht="38.25" hidden="1" customHeight="1">
      <c r="A41" s="43"/>
      <c r="B41" s="78"/>
      <c r="C41" s="77"/>
      <c r="D41" s="61"/>
      <c r="E41" s="1132"/>
      <c r="F41" s="1132"/>
      <c r="G41" s="1132"/>
      <c r="H41" s="1132"/>
      <c r="I41" s="1132"/>
      <c r="J41" s="1132"/>
      <c r="K41" s="1132"/>
      <c r="L41" s="1132"/>
      <c r="M41" s="1132"/>
      <c r="N41" s="1132"/>
      <c r="O41" s="1132"/>
      <c r="P41" s="1132"/>
      <c r="Q41" s="1132"/>
      <c r="R41" s="1132"/>
      <c r="S41" s="1132"/>
      <c r="T41" s="1132"/>
      <c r="U41" s="1132"/>
      <c r="V41" s="1132"/>
      <c r="W41" s="1132"/>
      <c r="X41" s="1132"/>
      <c r="Y41" s="59"/>
    </row>
    <row r="42" spans="1:25" ht="15" hidden="1">
      <c r="A42" s="43"/>
      <c r="B42" s="78"/>
      <c r="C42" s="77"/>
      <c r="D42" s="61"/>
      <c r="E42" s="1132"/>
      <c r="F42" s="1132"/>
      <c r="G42" s="1132"/>
      <c r="H42" s="1132"/>
      <c r="I42" s="1132"/>
      <c r="J42" s="1132"/>
      <c r="K42" s="1132"/>
      <c r="L42" s="1132"/>
      <c r="M42" s="1132"/>
      <c r="N42" s="1132"/>
      <c r="O42" s="1132"/>
      <c r="P42" s="1132"/>
      <c r="Q42" s="1132"/>
      <c r="R42" s="1132"/>
      <c r="S42" s="1132"/>
      <c r="T42" s="1132"/>
      <c r="U42" s="1132"/>
      <c r="V42" s="1132"/>
      <c r="W42" s="1132"/>
      <c r="X42" s="1132"/>
      <c r="Y42" s="59"/>
    </row>
    <row r="43" spans="1:25" ht="15" hidden="1">
      <c r="A43" s="43"/>
      <c r="B43" s="78"/>
      <c r="C43" s="77"/>
      <c r="D43" s="61"/>
      <c r="E43" s="1132"/>
      <c r="F43" s="1132"/>
      <c r="G43" s="1132"/>
      <c r="H43" s="1132"/>
      <c r="I43" s="1132"/>
      <c r="J43" s="1132"/>
      <c r="K43" s="1132"/>
      <c r="L43" s="1132"/>
      <c r="M43" s="1132"/>
      <c r="N43" s="1132"/>
      <c r="O43" s="1132"/>
      <c r="P43" s="1132"/>
      <c r="Q43" s="1132"/>
      <c r="R43" s="1132"/>
      <c r="S43" s="1132"/>
      <c r="T43" s="1132"/>
      <c r="U43" s="1132"/>
      <c r="V43" s="1132"/>
      <c r="W43" s="1132"/>
      <c r="X43" s="1132"/>
      <c r="Y43" s="59"/>
    </row>
    <row r="44" spans="1:25" ht="33.75" hidden="1" customHeight="1">
      <c r="A44" s="43"/>
      <c r="B44" s="78"/>
      <c r="C44" s="77"/>
      <c r="D44" s="66"/>
      <c r="E44" s="1132"/>
      <c r="F44" s="1132"/>
      <c r="G44" s="1132"/>
      <c r="H44" s="1132"/>
      <c r="I44" s="1132"/>
      <c r="J44" s="1132"/>
      <c r="K44" s="1132"/>
      <c r="L44" s="1132"/>
      <c r="M44" s="1132"/>
      <c r="N44" s="1132"/>
      <c r="O44" s="1132"/>
      <c r="P44" s="1132"/>
      <c r="Q44" s="1132"/>
      <c r="R44" s="1132"/>
      <c r="S44" s="1132"/>
      <c r="T44" s="1132"/>
      <c r="U44" s="1132"/>
      <c r="V44" s="1132"/>
      <c r="W44" s="1132"/>
      <c r="X44" s="1132"/>
      <c r="Y44" s="59"/>
    </row>
    <row r="45" spans="1:25" ht="15" hidden="1">
      <c r="A45" s="43"/>
      <c r="B45" s="78"/>
      <c r="C45" s="77"/>
      <c r="D45" s="66"/>
      <c r="E45" s="1132"/>
      <c r="F45" s="1132"/>
      <c r="G45" s="1132"/>
      <c r="H45" s="1132"/>
      <c r="I45" s="1132"/>
      <c r="J45" s="1132"/>
      <c r="K45" s="1132"/>
      <c r="L45" s="1132"/>
      <c r="M45" s="1132"/>
      <c r="N45" s="1132"/>
      <c r="O45" s="1132"/>
      <c r="P45" s="1132"/>
      <c r="Q45" s="1132"/>
      <c r="R45" s="1132"/>
      <c r="S45" s="1132"/>
      <c r="T45" s="1132"/>
      <c r="U45" s="1132"/>
      <c r="V45" s="1132"/>
      <c r="W45" s="1132"/>
      <c r="X45" s="1132"/>
      <c r="Y45" s="59"/>
    </row>
    <row r="46" spans="1:25" ht="24" hidden="1" customHeight="1">
      <c r="A46" s="43"/>
      <c r="B46" s="78"/>
      <c r="C46" s="77"/>
      <c r="D46" s="61"/>
      <c r="E46" s="1143" t="s">
        <v>236</v>
      </c>
      <c r="F46" s="1143"/>
      <c r="G46" s="1143"/>
      <c r="H46" s="1143"/>
      <c r="I46" s="1143"/>
      <c r="J46" s="1143"/>
      <c r="K46" s="1143"/>
      <c r="L46" s="1143"/>
      <c r="M46" s="1143"/>
      <c r="N46" s="1143"/>
      <c r="O46" s="1143"/>
      <c r="P46" s="1143"/>
      <c r="Q46" s="1143"/>
      <c r="R46" s="1143"/>
      <c r="S46" s="1143"/>
      <c r="T46" s="1143"/>
      <c r="U46" s="1143"/>
      <c r="V46" s="1143"/>
      <c r="W46" s="1143"/>
      <c r="X46" s="1143"/>
      <c r="Y46" s="59"/>
    </row>
    <row r="47" spans="1:25" ht="37.5" hidden="1" customHeight="1">
      <c r="A47" s="43"/>
      <c r="B47" s="78"/>
      <c r="C47" s="77"/>
      <c r="D47" s="61"/>
      <c r="E47" s="1143"/>
      <c r="F47" s="1143"/>
      <c r="G47" s="1143"/>
      <c r="H47" s="1143"/>
      <c r="I47" s="1143"/>
      <c r="J47" s="1143"/>
      <c r="K47" s="1143"/>
      <c r="L47" s="1143"/>
      <c r="M47" s="1143"/>
      <c r="N47" s="1143"/>
      <c r="O47" s="1143"/>
      <c r="P47" s="1143"/>
      <c r="Q47" s="1143"/>
      <c r="R47" s="1143"/>
      <c r="S47" s="1143"/>
      <c r="T47" s="1143"/>
      <c r="U47" s="1143"/>
      <c r="V47" s="1143"/>
      <c r="W47" s="1143"/>
      <c r="X47" s="1143"/>
      <c r="Y47" s="59"/>
    </row>
    <row r="48" spans="1:25" ht="24" hidden="1" customHeight="1">
      <c r="A48" s="43"/>
      <c r="B48" s="78"/>
      <c r="C48" s="77"/>
      <c r="D48" s="61"/>
      <c r="E48" s="1143"/>
      <c r="F48" s="1143"/>
      <c r="G48" s="1143"/>
      <c r="H48" s="1143"/>
      <c r="I48" s="1143"/>
      <c r="J48" s="1143"/>
      <c r="K48" s="1143"/>
      <c r="L48" s="1143"/>
      <c r="M48" s="1143"/>
      <c r="N48" s="1143"/>
      <c r="O48" s="1143"/>
      <c r="P48" s="1143"/>
      <c r="Q48" s="1143"/>
      <c r="R48" s="1143"/>
      <c r="S48" s="1143"/>
      <c r="T48" s="1143"/>
      <c r="U48" s="1143"/>
      <c r="V48" s="1143"/>
      <c r="W48" s="1143"/>
      <c r="X48" s="1143"/>
      <c r="Y48" s="59"/>
    </row>
    <row r="49" spans="1:25" ht="51" hidden="1" customHeight="1">
      <c r="A49" s="43"/>
      <c r="B49" s="78"/>
      <c r="C49" s="77"/>
      <c r="D49" s="61"/>
      <c r="E49" s="1143"/>
      <c r="F49" s="1143"/>
      <c r="G49" s="1143"/>
      <c r="H49" s="1143"/>
      <c r="I49" s="1143"/>
      <c r="J49" s="1143"/>
      <c r="K49" s="1143"/>
      <c r="L49" s="1143"/>
      <c r="M49" s="1143"/>
      <c r="N49" s="1143"/>
      <c r="O49" s="1143"/>
      <c r="P49" s="1143"/>
      <c r="Q49" s="1143"/>
      <c r="R49" s="1143"/>
      <c r="S49" s="1143"/>
      <c r="T49" s="1143"/>
      <c r="U49" s="1143"/>
      <c r="V49" s="1143"/>
      <c r="W49" s="1143"/>
      <c r="X49" s="1143"/>
      <c r="Y49" s="59"/>
    </row>
    <row r="50" spans="1:25" ht="15" hidden="1">
      <c r="A50" s="43"/>
      <c r="B50" s="78"/>
      <c r="C50" s="77"/>
      <c r="D50" s="61"/>
      <c r="E50" s="1143"/>
      <c r="F50" s="1143"/>
      <c r="G50" s="1143"/>
      <c r="H50" s="1143"/>
      <c r="I50" s="1143"/>
      <c r="J50" s="1143"/>
      <c r="K50" s="1143"/>
      <c r="L50" s="1143"/>
      <c r="M50" s="1143"/>
      <c r="N50" s="1143"/>
      <c r="O50" s="1143"/>
      <c r="P50" s="1143"/>
      <c r="Q50" s="1143"/>
      <c r="R50" s="1143"/>
      <c r="S50" s="1143"/>
      <c r="T50" s="1143"/>
      <c r="U50" s="1143"/>
      <c r="V50" s="1143"/>
      <c r="W50" s="1143"/>
      <c r="X50" s="1143"/>
      <c r="Y50" s="59"/>
    </row>
    <row r="51" spans="1:25" ht="15" hidden="1">
      <c r="A51" s="43"/>
      <c r="B51" s="78"/>
      <c r="C51" s="77"/>
      <c r="D51" s="61"/>
      <c r="E51" s="1143"/>
      <c r="F51" s="1143"/>
      <c r="G51" s="1143"/>
      <c r="H51" s="1143"/>
      <c r="I51" s="1143"/>
      <c r="J51" s="1143"/>
      <c r="K51" s="1143"/>
      <c r="L51" s="1143"/>
      <c r="M51" s="1143"/>
      <c r="N51" s="1143"/>
      <c r="O51" s="1143"/>
      <c r="P51" s="1143"/>
      <c r="Q51" s="1143"/>
      <c r="R51" s="1143"/>
      <c r="S51" s="1143"/>
      <c r="T51" s="1143"/>
      <c r="U51" s="1143"/>
      <c r="V51" s="1143"/>
      <c r="W51" s="1143"/>
      <c r="X51" s="1143"/>
      <c r="Y51" s="59"/>
    </row>
    <row r="52" spans="1:25" ht="15" hidden="1">
      <c r="A52" s="43"/>
      <c r="B52" s="78"/>
      <c r="C52" s="77"/>
      <c r="D52" s="61"/>
      <c r="E52" s="1143"/>
      <c r="F52" s="1143"/>
      <c r="G52" s="1143"/>
      <c r="H52" s="1143"/>
      <c r="I52" s="1143"/>
      <c r="J52" s="1143"/>
      <c r="K52" s="1143"/>
      <c r="L52" s="1143"/>
      <c r="M52" s="1143"/>
      <c r="N52" s="1143"/>
      <c r="O52" s="1143"/>
      <c r="P52" s="1143"/>
      <c r="Q52" s="1143"/>
      <c r="R52" s="1143"/>
      <c r="S52" s="1143"/>
      <c r="T52" s="1143"/>
      <c r="U52" s="1143"/>
      <c r="V52" s="1143"/>
      <c r="W52" s="1143"/>
      <c r="X52" s="1143"/>
      <c r="Y52" s="59"/>
    </row>
    <row r="53" spans="1:25" ht="15" hidden="1">
      <c r="A53" s="43"/>
      <c r="B53" s="78"/>
      <c r="C53" s="77"/>
      <c r="D53" s="61"/>
      <c r="E53" s="1143"/>
      <c r="F53" s="1143"/>
      <c r="G53" s="1143"/>
      <c r="H53" s="1143"/>
      <c r="I53" s="1143"/>
      <c r="J53" s="1143"/>
      <c r="K53" s="1143"/>
      <c r="L53" s="1143"/>
      <c r="M53" s="1143"/>
      <c r="N53" s="1143"/>
      <c r="O53" s="1143"/>
      <c r="P53" s="1143"/>
      <c r="Q53" s="1143"/>
      <c r="R53" s="1143"/>
      <c r="S53" s="1143"/>
      <c r="T53" s="1143"/>
      <c r="U53" s="1143"/>
      <c r="V53" s="1143"/>
      <c r="W53" s="1143"/>
      <c r="X53" s="1143"/>
      <c r="Y53" s="59"/>
    </row>
    <row r="54" spans="1:25" ht="15" hidden="1">
      <c r="A54" s="43"/>
      <c r="B54" s="78"/>
      <c r="C54" s="77"/>
      <c r="D54" s="61"/>
      <c r="E54" s="1143"/>
      <c r="F54" s="1143"/>
      <c r="G54" s="1143"/>
      <c r="H54" s="1143"/>
      <c r="I54" s="1143"/>
      <c r="J54" s="1143"/>
      <c r="K54" s="1143"/>
      <c r="L54" s="1143"/>
      <c r="M54" s="1143"/>
      <c r="N54" s="1143"/>
      <c r="O54" s="1143"/>
      <c r="P54" s="1143"/>
      <c r="Q54" s="1143"/>
      <c r="R54" s="1143"/>
      <c r="S54" s="1143"/>
      <c r="T54" s="1143"/>
      <c r="U54" s="1143"/>
      <c r="V54" s="1143"/>
      <c r="W54" s="1143"/>
      <c r="X54" s="1143"/>
      <c r="Y54" s="59"/>
    </row>
    <row r="55" spans="1:25" ht="15" hidden="1">
      <c r="A55" s="43"/>
      <c r="B55" s="78"/>
      <c r="C55" s="77"/>
      <c r="D55" s="61"/>
      <c r="E55" s="1143"/>
      <c r="F55" s="1143"/>
      <c r="G55" s="1143"/>
      <c r="H55" s="1143"/>
      <c r="I55" s="1143"/>
      <c r="J55" s="1143"/>
      <c r="K55" s="1143"/>
      <c r="L55" s="1143"/>
      <c r="M55" s="1143"/>
      <c r="N55" s="1143"/>
      <c r="O55" s="1143"/>
      <c r="P55" s="1143"/>
      <c r="Q55" s="1143"/>
      <c r="R55" s="1143"/>
      <c r="S55" s="1143"/>
      <c r="T55" s="1143"/>
      <c r="U55" s="1143"/>
      <c r="V55" s="1143"/>
      <c r="W55" s="1143"/>
      <c r="X55" s="1143"/>
      <c r="Y55" s="59"/>
    </row>
    <row r="56" spans="1:25" ht="25.5" hidden="1" customHeight="1">
      <c r="A56" s="43"/>
      <c r="B56" s="78"/>
      <c r="C56" s="77"/>
      <c r="D56" s="66"/>
      <c r="E56" s="1143"/>
      <c r="F56" s="1143"/>
      <c r="G56" s="1143"/>
      <c r="H56" s="1143"/>
      <c r="I56" s="1143"/>
      <c r="J56" s="1143"/>
      <c r="K56" s="1143"/>
      <c r="L56" s="1143"/>
      <c r="M56" s="1143"/>
      <c r="N56" s="1143"/>
      <c r="O56" s="1143"/>
      <c r="P56" s="1143"/>
      <c r="Q56" s="1143"/>
      <c r="R56" s="1143"/>
      <c r="S56" s="1143"/>
      <c r="T56" s="1143"/>
      <c r="U56" s="1143"/>
      <c r="V56" s="1143"/>
      <c r="W56" s="1143"/>
      <c r="X56" s="1143"/>
      <c r="Y56" s="59"/>
    </row>
    <row r="57" spans="1:25" ht="15" hidden="1">
      <c r="A57" s="43"/>
      <c r="B57" s="78"/>
      <c r="C57" s="77"/>
      <c r="D57" s="66"/>
      <c r="E57" s="1143"/>
      <c r="F57" s="1143"/>
      <c r="G57" s="1143"/>
      <c r="H57" s="1143"/>
      <c r="I57" s="1143"/>
      <c r="J57" s="1143"/>
      <c r="K57" s="1143"/>
      <c r="L57" s="1143"/>
      <c r="M57" s="1143"/>
      <c r="N57" s="1143"/>
      <c r="O57" s="1143"/>
      <c r="P57" s="1143"/>
      <c r="Q57" s="1143"/>
      <c r="R57" s="1143"/>
      <c r="S57" s="1143"/>
      <c r="T57" s="1143"/>
      <c r="U57" s="1143"/>
      <c r="V57" s="1143"/>
      <c r="W57" s="1143"/>
      <c r="X57" s="1143"/>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44"/>
      <c r="F59" s="1144"/>
      <c r="G59" s="1144"/>
      <c r="H59" s="1137"/>
      <c r="I59" s="1138"/>
      <c r="J59" s="1138"/>
      <c r="K59" s="1138"/>
      <c r="L59" s="1138"/>
      <c r="M59" s="1138"/>
      <c r="N59" s="1138"/>
      <c r="O59" s="1138"/>
      <c r="P59" s="1138"/>
      <c r="Q59" s="1138"/>
      <c r="R59" s="1138"/>
      <c r="S59" s="1138"/>
      <c r="T59" s="1138"/>
      <c r="U59" s="1138"/>
      <c r="V59" s="1138"/>
      <c r="W59" s="1138"/>
      <c r="X59" s="1138"/>
      <c r="Y59" s="59"/>
    </row>
    <row r="60" spans="1:25" ht="15" hidden="1" customHeight="1">
      <c r="A60" s="43"/>
      <c r="B60" s="78"/>
      <c r="C60" s="77"/>
      <c r="D60" s="61"/>
      <c r="E60" s="1140"/>
      <c r="F60" s="1140"/>
      <c r="G60" s="1140"/>
      <c r="H60" s="1142"/>
      <c r="I60" s="1142"/>
      <c r="J60" s="1142"/>
      <c r="K60" s="1142"/>
      <c r="L60" s="1142"/>
      <c r="M60" s="1142"/>
      <c r="N60" s="1142"/>
      <c r="O60" s="1142"/>
      <c r="P60" s="1142"/>
      <c r="Q60" s="1142"/>
      <c r="R60" s="1142"/>
      <c r="S60" s="1142"/>
      <c r="T60" s="1142"/>
      <c r="U60" s="1142"/>
      <c r="V60" s="1142"/>
      <c r="W60" s="1142"/>
      <c r="X60" s="1142"/>
      <c r="Y60" s="59"/>
    </row>
    <row r="61" spans="1:25" ht="15" hidden="1">
      <c r="A61" s="43"/>
      <c r="B61" s="78"/>
      <c r="C61" s="77"/>
      <c r="D61" s="61"/>
      <c r="E61" s="70"/>
      <c r="F61" s="68"/>
      <c r="G61" s="69"/>
      <c r="H61" s="1142"/>
      <c r="I61" s="1142"/>
      <c r="J61" s="1142"/>
      <c r="K61" s="1142"/>
      <c r="L61" s="1142"/>
      <c r="M61" s="1142"/>
      <c r="N61" s="1142"/>
      <c r="O61" s="1142"/>
      <c r="P61" s="1142"/>
      <c r="Q61" s="1142"/>
      <c r="R61" s="1142"/>
      <c r="S61" s="1142"/>
      <c r="T61" s="1142"/>
      <c r="U61" s="1142"/>
      <c r="V61" s="1142"/>
      <c r="W61" s="1142"/>
      <c r="X61" s="1142"/>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49"/>
      <c r="V70" s="449"/>
      <c r="W70" s="449"/>
      <c r="X70" s="449"/>
      <c r="Y70" s="59"/>
    </row>
    <row r="71" spans="1:25" ht="15" hidden="1">
      <c r="A71" s="43"/>
      <c r="B71" s="78"/>
      <c r="C71" s="77"/>
      <c r="D71" s="61"/>
      <c r="E71" s="1129" t="s">
        <v>587</v>
      </c>
      <c r="F71" s="1129"/>
      <c r="G71" s="1129"/>
      <c r="H71" s="1129"/>
      <c r="I71" s="1129"/>
      <c r="J71" s="1129"/>
      <c r="K71" s="1129"/>
      <c r="L71" s="1129"/>
      <c r="M71" s="1129"/>
      <c r="N71" s="1129"/>
      <c r="O71" s="1129"/>
      <c r="P71" s="1129"/>
      <c r="Q71" s="1129"/>
      <c r="R71" s="1129"/>
      <c r="S71" s="1129"/>
      <c r="T71" s="1129"/>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40"/>
      <c r="F82" s="1140"/>
      <c r="G82" s="1140"/>
      <c r="H82" s="1137"/>
      <c r="I82" s="1138"/>
      <c r="J82" s="1138"/>
      <c r="K82" s="1138"/>
      <c r="L82" s="1138"/>
      <c r="M82" s="1138"/>
      <c r="N82" s="1138"/>
      <c r="O82" s="1138"/>
      <c r="P82" s="1138"/>
      <c r="Q82" s="1138"/>
      <c r="R82" s="1138"/>
      <c r="S82" s="1138"/>
      <c r="T82" s="1138"/>
      <c r="U82" s="1138"/>
      <c r="V82" s="1138"/>
      <c r="W82" s="1138"/>
      <c r="X82" s="1138"/>
      <c r="Y82" s="59"/>
    </row>
    <row r="83" spans="1:25" ht="15" hidden="1" customHeight="1">
      <c r="A83" s="43"/>
      <c r="B83" s="78"/>
      <c r="C83" s="77"/>
      <c r="D83" s="61"/>
      <c r="Y83" s="59"/>
    </row>
    <row r="84" spans="1:25" ht="15" hidden="1" customHeight="1">
      <c r="A84" s="43"/>
      <c r="B84" s="78"/>
      <c r="C84" s="77"/>
      <c r="D84" s="61"/>
      <c r="E84" s="70"/>
      <c r="F84" s="68"/>
      <c r="G84" s="69"/>
      <c r="H84" s="1142"/>
      <c r="I84" s="1142"/>
      <c r="J84" s="1142"/>
      <c r="K84" s="1142"/>
      <c r="L84" s="1142"/>
      <c r="M84" s="1142"/>
      <c r="N84" s="1142"/>
      <c r="O84" s="1142"/>
      <c r="P84" s="1142"/>
      <c r="Q84" s="1142"/>
      <c r="R84" s="1142"/>
      <c r="S84" s="1142"/>
      <c r="T84" s="1142"/>
      <c r="U84" s="1142"/>
      <c r="V84" s="1142"/>
      <c r="W84" s="1142"/>
      <c r="X84" s="1142"/>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1" t="s">
        <v>235</v>
      </c>
      <c r="F98" s="1141"/>
      <c r="G98" s="1141"/>
      <c r="H98" s="1141"/>
      <c r="I98" s="1141"/>
      <c r="J98" s="1141"/>
      <c r="K98" s="1141"/>
      <c r="L98" s="1141"/>
      <c r="M98" s="1141"/>
      <c r="N98" s="1141"/>
      <c r="O98" s="1141"/>
      <c r="P98" s="1141"/>
      <c r="Q98" s="1141"/>
      <c r="R98" s="1141"/>
      <c r="S98" s="1141"/>
      <c r="T98" s="1141"/>
      <c r="U98" s="1141"/>
      <c r="V98" s="1141"/>
      <c r="W98" s="1141"/>
      <c r="X98" s="1141"/>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9" t="s">
        <v>234</v>
      </c>
      <c r="G100" s="1139"/>
      <c r="H100" s="1139"/>
      <c r="I100" s="1139"/>
      <c r="J100" s="1139"/>
      <c r="K100" s="1139"/>
      <c r="L100" s="1139"/>
      <c r="M100" s="1139"/>
      <c r="N100" s="1139"/>
      <c r="O100" s="1139"/>
      <c r="P100" s="1139"/>
      <c r="Q100" s="1139"/>
      <c r="R100" s="1139"/>
      <c r="S100" s="1139"/>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9" t="s">
        <v>233</v>
      </c>
      <c r="G102" s="1139"/>
      <c r="H102" s="1139"/>
      <c r="I102" s="1139"/>
      <c r="J102" s="1139"/>
      <c r="K102" s="1139"/>
      <c r="L102" s="1139"/>
      <c r="M102" s="1139"/>
      <c r="N102" s="1139"/>
      <c r="O102" s="1139"/>
      <c r="P102" s="1139"/>
      <c r="Q102" s="1139"/>
      <c r="R102" s="1139"/>
      <c r="S102" s="1139"/>
      <c r="T102" s="1139"/>
      <c r="U102" s="1139"/>
      <c r="V102" s="1139"/>
      <c r="W102" s="1139"/>
      <c r="X102" s="1139"/>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9qRKM2iSdiOZKc1sCXpGFNOazh0H+Q3bNgIgXEjFZxl50V8aDpnGfo154wcRV8krXikp32+SYRmAEv8sK1BhDg==" saltValue="TGIdkeJ3ByrSbHDy902KUQ==" spinCount="100000" sheet="1" objects="1" scenarios="1" formatColumns="0" formatRows="0"/>
  <dataConsolidate leftLabels="1"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6" t="s">
        <v>491</v>
      </c>
      <c r="G2" s="1197"/>
      <c r="H2" s="1198"/>
      <c r="I2" s="435"/>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07.12.2021</v>
      </c>
      <c r="I7" s="196" t="s">
        <v>493</v>
      </c>
      <c r="J7" s="333"/>
      <c r="K7" s="214"/>
      <c r="L7" s="214"/>
      <c r="M7" s="214"/>
      <c r="N7" s="214"/>
      <c r="O7" s="214"/>
      <c r="P7" s="214"/>
      <c r="Q7" s="214"/>
      <c r="R7" s="214"/>
      <c r="S7" s="214"/>
      <c r="T7" s="214"/>
    </row>
    <row r="8" spans="1:20" s="190" customFormat="1" ht="45">
      <c r="A8" s="1200">
        <v>1</v>
      </c>
      <c r="B8" s="214"/>
      <c r="C8" s="214"/>
      <c r="D8" s="214"/>
      <c r="F8" s="334" t="e">
        <f ca="1">"2." &amp;mergeValue(A8)</f>
        <v>#NAME?</v>
      </c>
      <c r="G8" s="416" t="s">
        <v>494</v>
      </c>
      <c r="H8" s="317"/>
      <c r="I8" s="196" t="s">
        <v>591</v>
      </c>
      <c r="J8" s="333"/>
      <c r="K8" s="214"/>
      <c r="L8" s="214"/>
      <c r="M8" s="214"/>
      <c r="N8" s="214"/>
      <c r="O8" s="214"/>
      <c r="P8" s="214"/>
      <c r="Q8" s="214"/>
      <c r="R8" s="214"/>
      <c r="S8" s="214"/>
      <c r="T8" s="214"/>
    </row>
    <row r="9" spans="1:20" s="190" customFormat="1" ht="22.5">
      <c r="A9" s="1200"/>
      <c r="B9" s="214"/>
      <c r="C9" s="214"/>
      <c r="D9" s="214"/>
      <c r="F9" s="334" t="e">
        <f ca="1">"3." &amp;mergeValue(A9)</f>
        <v>#NAME?</v>
      </c>
      <c r="G9" s="416" t="s">
        <v>495</v>
      </c>
      <c r="H9" s="317"/>
      <c r="I9" s="196" t="s">
        <v>589</v>
      </c>
      <c r="J9" s="333"/>
      <c r="K9" s="214"/>
      <c r="L9" s="214"/>
      <c r="M9" s="214"/>
      <c r="N9" s="214"/>
      <c r="O9" s="214"/>
      <c r="P9" s="214"/>
      <c r="Q9" s="214"/>
      <c r="R9" s="214"/>
      <c r="S9" s="214"/>
      <c r="T9" s="214"/>
    </row>
    <row r="10" spans="1:20" s="190" customFormat="1" ht="22.5">
      <c r="A10" s="1200"/>
      <c r="B10" s="214"/>
      <c r="C10" s="214"/>
      <c r="D10" s="214"/>
      <c r="F10" s="334" t="e">
        <f ca="1">"4."&amp;mergeValue(A10)</f>
        <v>#NAME?</v>
      </c>
      <c r="G10" s="416" t="s">
        <v>496</v>
      </c>
      <c r="H10" s="318" t="s">
        <v>458</v>
      </c>
      <c r="I10" s="196"/>
      <c r="J10" s="333"/>
      <c r="K10" s="214"/>
      <c r="L10" s="214"/>
      <c r="M10" s="214"/>
      <c r="N10" s="214"/>
      <c r="O10" s="214"/>
      <c r="P10" s="214"/>
      <c r="Q10" s="214"/>
      <c r="R10" s="214"/>
      <c r="S10" s="214"/>
      <c r="T10" s="214"/>
    </row>
    <row r="11" spans="1:20" s="190" customFormat="1" ht="18.75">
      <c r="A11" s="1200"/>
      <c r="B11" s="1200">
        <v>1</v>
      </c>
      <c r="C11" s="343"/>
      <c r="D11" s="343"/>
      <c r="F11" s="334" t="e">
        <f ca="1">"4."&amp;mergeValue(A11) &amp;"."&amp;mergeValue(B11)</f>
        <v>#NAME?</v>
      </c>
      <c r="G11" s="324" t="s">
        <v>593</v>
      </c>
      <c r="H11" s="317" t="str">
        <f>IF(region_name="","",region_name)</f>
        <v>Республика Татарстан</v>
      </c>
      <c r="I11" s="196" t="s">
        <v>499</v>
      </c>
      <c r="J11" s="333"/>
      <c r="K11" s="214"/>
      <c r="L11" s="214"/>
      <c r="M11" s="214"/>
      <c r="N11" s="214"/>
      <c r="O11" s="214"/>
      <c r="P11" s="214"/>
      <c r="Q11" s="214"/>
      <c r="R11" s="214"/>
      <c r="S11" s="214"/>
      <c r="T11" s="214"/>
    </row>
    <row r="12" spans="1:20" s="190" customFormat="1" ht="22.5">
      <c r="A12" s="1200"/>
      <c r="B12" s="1200"/>
      <c r="C12" s="1200">
        <v>1</v>
      </c>
      <c r="D12" s="343"/>
      <c r="F12" s="334" t="e">
        <f ca="1">"4."&amp;mergeValue(A12) &amp;"."&amp;mergeValue(B12)&amp;"."&amp;mergeValue(C12)</f>
        <v>#NAME?</v>
      </c>
      <c r="G12" s="340" t="s">
        <v>497</v>
      </c>
      <c r="H12" s="317"/>
      <c r="I12" s="196" t="s">
        <v>500</v>
      </c>
      <c r="J12" s="333"/>
      <c r="K12" s="214"/>
      <c r="L12" s="214"/>
      <c r="M12" s="214"/>
      <c r="N12" s="214"/>
      <c r="O12" s="214"/>
      <c r="P12" s="214"/>
      <c r="Q12" s="214"/>
      <c r="R12" s="214"/>
      <c r="S12" s="214"/>
      <c r="T12" s="214"/>
    </row>
    <row r="13" spans="1:20" s="190" customFormat="1" ht="39" customHeight="1">
      <c r="A13" s="1200"/>
      <c r="B13" s="1200"/>
      <c r="C13" s="1200"/>
      <c r="D13" s="343">
        <v>1</v>
      </c>
      <c r="F13" s="334" t="e">
        <f ca="1">"4."&amp;mergeValue(A13) &amp;"."&amp;mergeValue(B13)&amp;"."&amp;mergeValue(C13)&amp;"."&amp;mergeValue(D13)</f>
        <v>#NAME?</v>
      </c>
      <c r="G13" s="419" t="s">
        <v>498</v>
      </c>
      <c r="H13" s="317"/>
      <c r="I13" s="1201" t="s">
        <v>592</v>
      </c>
      <c r="J13" s="333"/>
      <c r="K13" s="214"/>
      <c r="L13" s="214"/>
      <c r="M13" s="214"/>
      <c r="N13" s="214"/>
      <c r="O13" s="214"/>
      <c r="P13" s="214"/>
      <c r="Q13" s="214"/>
      <c r="R13" s="214"/>
      <c r="S13" s="214"/>
      <c r="T13" s="214"/>
    </row>
    <row r="14" spans="1:20" s="190" customFormat="1" ht="18.75">
      <c r="A14" s="1200"/>
      <c r="B14" s="1200"/>
      <c r="C14" s="1200"/>
      <c r="D14" s="343"/>
      <c r="F14" s="337"/>
      <c r="G14" s="150" t="s">
        <v>4</v>
      </c>
      <c r="H14" s="342"/>
      <c r="I14" s="1201"/>
      <c r="J14" s="333"/>
      <c r="K14" s="214"/>
      <c r="L14" s="214"/>
      <c r="M14" s="214"/>
      <c r="N14" s="214"/>
      <c r="O14" s="214"/>
      <c r="P14" s="214"/>
      <c r="Q14" s="214"/>
      <c r="R14" s="214"/>
      <c r="S14" s="214"/>
      <c r="T14" s="214"/>
    </row>
    <row r="15" spans="1:20" s="190" customFormat="1" ht="18.75">
      <c r="A15" s="1200"/>
      <c r="B15" s="1200"/>
      <c r="C15" s="343"/>
      <c r="D15" s="343"/>
      <c r="F15" s="420"/>
      <c r="G15" s="195" t="s">
        <v>403</v>
      </c>
      <c r="H15" s="421"/>
      <c r="I15" s="422"/>
      <c r="J15" s="333"/>
      <c r="K15" s="214"/>
      <c r="L15" s="214"/>
      <c r="M15" s="214"/>
      <c r="N15" s="214"/>
      <c r="O15" s="214"/>
      <c r="P15" s="214"/>
      <c r="Q15" s="214"/>
      <c r="R15" s="214"/>
      <c r="S15" s="214"/>
      <c r="T15" s="214"/>
    </row>
    <row r="16" spans="1:20" s="190" customFormat="1" ht="18.75">
      <c r="A16" s="1200"/>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5" t="s">
        <v>594</v>
      </c>
      <c r="H19" s="1195"/>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28" t="s">
        <v>688</v>
      </c>
      <c r="M5" s="1228"/>
      <c r="N5" s="1228"/>
      <c r="O5" s="1228"/>
      <c r="P5" s="1228"/>
      <c r="Q5" s="1228"/>
      <c r="R5" s="1228"/>
      <c r="S5" s="1228"/>
      <c r="T5" s="1228"/>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46" t="str">
        <f>IF(NameOrPr_ch="",IF(NameOrPr="","",NameOrPr),NameOrPr_ch)</f>
        <v>Государственный комитет Республики Татарстан по тарифам</v>
      </c>
      <c r="P7" s="1247"/>
      <c r="Q7" s="1247"/>
      <c r="R7" s="1247"/>
      <c r="S7" s="1247"/>
      <c r="T7" s="1248"/>
      <c r="U7" s="668"/>
      <c r="Y7" s="1014"/>
      <c r="Z7" s="506"/>
      <c r="AA7" s="506"/>
      <c r="AB7" s="506"/>
      <c r="AC7" s="506"/>
    </row>
    <row r="8" spans="1:29" s="571" customFormat="1" ht="18.75">
      <c r="A8" s="591"/>
      <c r="B8" s="591"/>
      <c r="C8" s="591"/>
      <c r="D8" s="591"/>
      <c r="E8" s="591"/>
      <c r="F8" s="591"/>
      <c r="G8" s="591"/>
      <c r="H8" s="591"/>
      <c r="L8" s="500"/>
      <c r="M8" s="618" t="s">
        <v>597</v>
      </c>
      <c r="N8" s="667"/>
      <c r="O8" s="1246" t="str">
        <f>IF(datePr_ch="",IF(datePr="","",datePr),datePr_ch)</f>
        <v>07.12.2021</v>
      </c>
      <c r="P8" s="1247"/>
      <c r="Q8" s="1247"/>
      <c r="R8" s="1247"/>
      <c r="S8" s="1247"/>
      <c r="T8" s="1248"/>
      <c r="U8" s="668"/>
      <c r="Y8" s="1014"/>
      <c r="Z8" s="591"/>
      <c r="AA8" s="591"/>
      <c r="AB8" s="591"/>
      <c r="AC8" s="591"/>
    </row>
    <row r="9" spans="1:29" s="492" customFormat="1" ht="18.75">
      <c r="A9" s="506"/>
      <c r="B9" s="506"/>
      <c r="C9" s="506"/>
      <c r="D9" s="506"/>
      <c r="E9" s="506"/>
      <c r="F9" s="506"/>
      <c r="G9" s="506"/>
      <c r="H9" s="506"/>
      <c r="L9" s="553"/>
      <c r="M9" s="618" t="s">
        <v>596</v>
      </c>
      <c r="N9" s="667"/>
      <c r="O9" s="1246" t="str">
        <f>IF(numberPr_ch="",IF(numberPr="","",numberPr),numberPr_ch)</f>
        <v>455-95/тэ-2021</v>
      </c>
      <c r="P9" s="1247"/>
      <c r="Q9" s="1247"/>
      <c r="R9" s="1247"/>
      <c r="S9" s="1247"/>
      <c r="T9" s="1248"/>
      <c r="U9" s="668"/>
      <c r="Y9" s="1014"/>
      <c r="Z9" s="506"/>
      <c r="AA9" s="506"/>
      <c r="AB9" s="506"/>
      <c r="AC9" s="506"/>
    </row>
    <row r="10" spans="1:29" s="492" customFormat="1" ht="18.75">
      <c r="A10" s="506"/>
      <c r="B10" s="506"/>
      <c r="C10" s="506"/>
      <c r="D10" s="506"/>
      <c r="E10" s="506"/>
      <c r="F10" s="506"/>
      <c r="G10" s="506"/>
      <c r="H10" s="506"/>
      <c r="L10" s="553"/>
      <c r="M10" s="618" t="s">
        <v>501</v>
      </c>
      <c r="N10" s="667"/>
      <c r="O10" s="1246" t="str">
        <f>IF(IstPub_ch="",IF(IstPub="","",IstPub),IstPub_ch)</f>
        <v>Официальный сайт правовой информации Министерства юстиции РТ:  http//pravo.tatarstan.ru</v>
      </c>
      <c r="P10" s="1247"/>
      <c r="Q10" s="1247"/>
      <c r="R10" s="1247"/>
      <c r="S10" s="1247"/>
      <c r="T10" s="1248"/>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723</v>
      </c>
      <c r="R11" s="772" t="s">
        <v>724</v>
      </c>
      <c r="S11" s="750"/>
      <c r="T11" s="750"/>
      <c r="U11" s="668"/>
      <c r="Y11" s="774"/>
      <c r="Z11" s="615"/>
      <c r="AA11" s="615"/>
      <c r="AB11" s="615"/>
      <c r="AC11" s="615"/>
    </row>
    <row r="12" spans="1:29" s="492" customFormat="1" ht="11.25" hidden="1">
      <c r="A12" s="506"/>
      <c r="B12" s="506"/>
      <c r="C12" s="506"/>
      <c r="D12" s="506"/>
      <c r="E12" s="506"/>
      <c r="F12" s="506"/>
      <c r="G12" s="506"/>
      <c r="H12" s="506"/>
      <c r="L12" s="1229"/>
      <c r="M12" s="1229"/>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45"/>
      <c r="R13" s="1245"/>
      <c r="S13" s="1245"/>
      <c r="T13" s="1245"/>
      <c r="U13" s="1245"/>
      <c r="V13" s="1245"/>
    </row>
    <row r="14" spans="1:29">
      <c r="J14" s="482"/>
      <c r="K14" s="482"/>
      <c r="L14" s="1150" t="s">
        <v>454</v>
      </c>
      <c r="M14" s="1150"/>
      <c r="N14" s="1150"/>
      <c r="O14" s="1150"/>
      <c r="P14" s="1150"/>
      <c r="Q14" s="1150"/>
      <c r="R14" s="1150"/>
      <c r="S14" s="1150"/>
      <c r="T14" s="1150"/>
      <c r="U14" s="1150"/>
      <c r="V14" s="1150"/>
      <c r="W14" s="1150"/>
      <c r="X14" s="1150" t="s">
        <v>455</v>
      </c>
    </row>
    <row r="15" spans="1:29" ht="14.25" customHeight="1">
      <c r="J15" s="482"/>
      <c r="K15" s="482"/>
      <c r="L15" s="1212" t="s">
        <v>92</v>
      </c>
      <c r="M15" s="1212" t="s">
        <v>628</v>
      </c>
      <c r="N15" s="535"/>
      <c r="O15" s="1212" t="s">
        <v>629</v>
      </c>
      <c r="P15" s="1266" t="s">
        <v>630</v>
      </c>
      <c r="Q15" s="1266" t="s">
        <v>643</v>
      </c>
      <c r="R15" s="1266"/>
      <c r="S15" s="1266"/>
      <c r="T15" s="1266"/>
      <c r="U15" s="1266"/>
      <c r="V15" s="1212" t="s">
        <v>341</v>
      </c>
      <c r="W15" s="1244" t="s">
        <v>275</v>
      </c>
      <c r="X15" s="1150"/>
    </row>
    <row r="16" spans="1:29" s="524" customFormat="1" ht="25.5" customHeight="1">
      <c r="A16" s="586"/>
      <c r="B16" s="586"/>
      <c r="C16" s="586"/>
      <c r="D16" s="586"/>
      <c r="E16" s="586"/>
      <c r="F16" s="586"/>
      <c r="G16" s="592"/>
      <c r="H16" s="592"/>
      <c r="I16" s="532"/>
      <c r="J16" s="530"/>
      <c r="K16" s="530"/>
      <c r="L16" s="1212"/>
      <c r="M16" s="1212"/>
      <c r="N16" s="535"/>
      <c r="O16" s="1212"/>
      <c r="P16" s="1266"/>
      <c r="Q16" s="1266" t="s">
        <v>681</v>
      </c>
      <c r="R16" s="1266"/>
      <c r="S16" s="1255" t="s">
        <v>656</v>
      </c>
      <c r="T16" s="1255"/>
      <c r="U16" s="1255"/>
      <c r="V16" s="1212"/>
      <c r="W16" s="1244"/>
      <c r="X16" s="1150"/>
      <c r="Y16" s="1009"/>
      <c r="Z16" s="586"/>
      <c r="AA16" s="586"/>
      <c r="AB16" s="586"/>
      <c r="AC16" s="586"/>
    </row>
    <row r="17" spans="1:29" ht="14.25" customHeight="1">
      <c r="J17" s="482"/>
      <c r="K17" s="482"/>
      <c r="L17" s="1212"/>
      <c r="M17" s="1212"/>
      <c r="N17" s="535"/>
      <c r="O17" s="1212"/>
      <c r="P17" s="1266"/>
      <c r="Q17" s="535" t="s">
        <v>679</v>
      </c>
      <c r="R17" s="535" t="s">
        <v>680</v>
      </c>
      <c r="S17" s="537" t="s">
        <v>274</v>
      </c>
      <c r="T17" s="1257" t="s">
        <v>273</v>
      </c>
      <c r="U17" s="1257"/>
      <c r="V17" s="1212"/>
      <c r="W17" s="1244"/>
      <c r="X17" s="1150"/>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67">
        <f t="shared" ca="1" si="0"/>
        <v>8</v>
      </c>
      <c r="U18" s="1267"/>
      <c r="V18" s="488">
        <f ca="1">OFFSET(V18,0,-2)+1</f>
        <v>9</v>
      </c>
      <c r="W18" s="524"/>
      <c r="X18" s="488">
        <f ca="1">OFFSET(X18,0,-2)+1</f>
        <v>10</v>
      </c>
    </row>
    <row r="19" spans="1:29" ht="22.5">
      <c r="A19" s="1231">
        <v>1</v>
      </c>
      <c r="B19" s="981"/>
      <c r="C19" s="981"/>
      <c r="D19" s="981"/>
      <c r="E19" s="981"/>
      <c r="F19" s="981"/>
      <c r="G19" s="982"/>
      <c r="H19" s="982"/>
      <c r="I19" s="984"/>
      <c r="J19" s="976"/>
      <c r="K19" s="976"/>
      <c r="L19" s="594" t="e">
        <f ca="1">mergeValue(A19)</f>
        <v>#NAME?</v>
      </c>
      <c r="M19" s="642" t="s">
        <v>20</v>
      </c>
      <c r="N19" s="581"/>
      <c r="O19" s="1243"/>
      <c r="P19" s="1243"/>
      <c r="Q19" s="1243"/>
      <c r="R19" s="1243"/>
      <c r="S19" s="1243"/>
      <c r="T19" s="1243"/>
      <c r="U19" s="1243"/>
      <c r="V19" s="1243"/>
      <c r="W19" s="1243"/>
      <c r="X19" s="582" t="s">
        <v>476</v>
      </c>
    </row>
    <row r="20" spans="1:29" ht="22.5">
      <c r="A20" s="1231"/>
      <c r="B20" s="1231">
        <v>1</v>
      </c>
      <c r="C20" s="981"/>
      <c r="D20" s="981"/>
      <c r="E20" s="981"/>
      <c r="F20" s="981"/>
      <c r="G20" s="986"/>
      <c r="H20" s="983"/>
      <c r="I20" s="988"/>
      <c r="J20" s="973"/>
      <c r="K20" s="972"/>
      <c r="L20" s="594" t="e">
        <f ca="1">mergeValue(A20) &amp;"."&amp; mergeValue(B20)</f>
        <v>#NAME?</v>
      </c>
      <c r="M20" s="547" t="s">
        <v>16</v>
      </c>
      <c r="N20" s="581"/>
      <c r="O20" s="1243"/>
      <c r="P20" s="1243"/>
      <c r="Q20" s="1243"/>
      <c r="R20" s="1243"/>
      <c r="S20" s="1243"/>
      <c r="T20" s="1243"/>
      <c r="U20" s="1243"/>
      <c r="V20" s="1243"/>
      <c r="W20" s="1243"/>
      <c r="X20" s="582" t="s">
        <v>477</v>
      </c>
    </row>
    <row r="21" spans="1:29" ht="22.5">
      <c r="A21" s="1231"/>
      <c r="B21" s="1231"/>
      <c r="C21" s="1231">
        <v>1</v>
      </c>
      <c r="D21" s="981"/>
      <c r="E21" s="981"/>
      <c r="F21" s="981"/>
      <c r="G21" s="986"/>
      <c r="H21" s="983"/>
      <c r="I21" s="989"/>
      <c r="J21" s="973"/>
      <c r="K21" s="972"/>
      <c r="L21" s="594" t="e">
        <f ca="1">mergeValue(A21) &amp;"."&amp; mergeValue(B21)&amp;"."&amp; mergeValue(C21)</f>
        <v>#NAME?</v>
      </c>
      <c r="M21" s="548" t="s">
        <v>7</v>
      </c>
      <c r="N21" s="581"/>
      <c r="O21" s="1243"/>
      <c r="P21" s="1243"/>
      <c r="Q21" s="1243"/>
      <c r="R21" s="1243"/>
      <c r="S21" s="1243"/>
      <c r="T21" s="1243"/>
      <c r="U21" s="1243"/>
      <c r="V21" s="1243"/>
      <c r="W21" s="1243"/>
      <c r="X21" s="582" t="s">
        <v>635</v>
      </c>
    </row>
    <row r="22" spans="1:29">
      <c r="A22" s="1231"/>
      <c r="B22" s="1231"/>
      <c r="C22" s="1231"/>
      <c r="D22" s="1231">
        <v>1</v>
      </c>
      <c r="E22" s="981"/>
      <c r="F22" s="981"/>
      <c r="G22" s="986"/>
      <c r="H22" s="983"/>
      <c r="I22" s="989"/>
      <c r="J22" s="987"/>
      <c r="K22" s="972"/>
      <c r="L22" s="594" t="e">
        <f ca="1">mergeValue(A22) &amp;"."&amp; mergeValue(B22)&amp;"."&amp; mergeValue(C22)&amp;"."&amp; mergeValue(D22)</f>
        <v>#NAME?</v>
      </c>
      <c r="M22" s="549" t="s">
        <v>22</v>
      </c>
      <c r="N22" s="581"/>
      <c r="O22" s="1243"/>
      <c r="P22" s="1243"/>
      <c r="Q22" s="1243"/>
      <c r="R22" s="1243"/>
      <c r="S22" s="1243"/>
      <c r="T22" s="1243"/>
      <c r="U22" s="1243"/>
      <c r="V22" s="1243"/>
      <c r="W22" s="1243"/>
      <c r="X22" s="1021" t="s">
        <v>689</v>
      </c>
    </row>
    <row r="23" spans="1:29" ht="42.95" customHeight="1">
      <c r="A23" s="1231"/>
      <c r="B23" s="1231"/>
      <c r="C23" s="1231"/>
      <c r="D23" s="1231"/>
      <c r="E23" s="981">
        <v>1</v>
      </c>
      <c r="F23" s="981"/>
      <c r="G23" s="986"/>
      <c r="H23" s="983"/>
      <c r="I23" s="989"/>
      <c r="J23" s="987"/>
      <c r="K23" s="977"/>
      <c r="L23" s="594" t="e">
        <f ca="1">mergeValue(A23) &amp;"."&amp; mergeValue(B23)&amp;"."&amp; mergeValue(C23)&amp;"."&amp; mergeValue(D23)&amp;"."&amp; mergeValue(E23)</f>
        <v>#NAME?</v>
      </c>
      <c r="M23" s="1073"/>
      <c r="N23" s="543"/>
      <c r="O23" s="1075"/>
      <c r="P23" s="1076"/>
      <c r="Q23" s="672"/>
      <c r="R23" s="672"/>
      <c r="S23" s="1100"/>
      <c r="T23" s="651" t="s">
        <v>85</v>
      </c>
      <c r="U23" s="1098"/>
      <c r="V23" s="775" t="s">
        <v>85</v>
      </c>
      <c r="W23" s="840"/>
      <c r="X23" s="1202" t="s">
        <v>690</v>
      </c>
      <c r="Y23" s="1009" t="e">
        <f ca="1">strCheckDateTwo(N23:W23)</f>
        <v>#NAME?</v>
      </c>
    </row>
    <row r="24" spans="1:29" hidden="1">
      <c r="A24" s="1231"/>
      <c r="B24" s="1231"/>
      <c r="C24" s="1231"/>
      <c r="D24" s="1231"/>
      <c r="E24" s="981"/>
      <c r="F24" s="981"/>
      <c r="G24" s="986"/>
      <c r="H24" s="983"/>
      <c r="I24" s="989"/>
      <c r="J24" s="987"/>
      <c r="K24" s="977"/>
      <c r="L24" s="632"/>
      <c r="M24" s="562"/>
      <c r="N24" s="647"/>
      <c r="O24" s="647"/>
      <c r="P24" s="647"/>
      <c r="Q24" s="647"/>
      <c r="R24" s="585" t="str">
        <f>S23 &amp; "-" &amp; U23</f>
        <v>-</v>
      </c>
      <c r="S24" s="513"/>
      <c r="T24" s="587"/>
      <c r="U24" s="513"/>
      <c r="V24" s="647"/>
      <c r="W24" s="839"/>
      <c r="X24" s="1203"/>
    </row>
    <row r="25" spans="1:29" ht="15" customHeight="1">
      <c r="A25" s="1231"/>
      <c r="B25" s="1231"/>
      <c r="C25" s="1231"/>
      <c r="D25" s="1231"/>
      <c r="E25" s="981"/>
      <c r="F25" s="981"/>
      <c r="G25" s="986"/>
      <c r="H25" s="983"/>
      <c r="I25" s="989"/>
      <c r="J25" s="987"/>
      <c r="K25" s="977"/>
      <c r="L25" s="539"/>
      <c r="M25" s="552" t="s">
        <v>5</v>
      </c>
      <c r="N25" s="550"/>
      <c r="O25" s="546"/>
      <c r="P25" s="546"/>
      <c r="Q25" s="546"/>
      <c r="R25" s="546"/>
      <c r="S25" s="574"/>
      <c r="T25" s="565"/>
      <c r="U25" s="564"/>
      <c r="V25" s="550"/>
      <c r="W25" s="550"/>
      <c r="X25" s="1204"/>
    </row>
    <row r="26" spans="1:29" s="476" customFormat="1" ht="15" customHeight="1">
      <c r="A26" s="1231"/>
      <c r="B26" s="1231"/>
      <c r="C26" s="1231"/>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31"/>
      <c r="B27" s="1231"/>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31"/>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195" t="s">
        <v>691</v>
      </c>
      <c r="N31" s="1195"/>
      <c r="O31" s="1195"/>
      <c r="P31" s="1195"/>
      <c r="Q31" s="1195"/>
      <c r="R31" s="1195"/>
      <c r="S31" s="1195"/>
      <c r="T31" s="1195"/>
      <c r="U31" s="1195"/>
      <c r="V31" s="1195"/>
      <c r="W31" s="1195"/>
      <c r="X31" s="1195"/>
      <c r="Y31" s="1099"/>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6" t="s">
        <v>491</v>
      </c>
      <c r="G2" s="1197"/>
      <c r="H2" s="1198"/>
      <c r="I2" s="435"/>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07.12.2021</v>
      </c>
      <c r="I7" s="196" t="s">
        <v>493</v>
      </c>
      <c r="J7" s="333"/>
      <c r="K7" s="214"/>
      <c r="L7" s="214"/>
      <c r="M7" s="214"/>
      <c r="N7" s="214"/>
      <c r="O7" s="214"/>
      <c r="P7" s="214"/>
      <c r="Q7" s="214"/>
      <c r="R7" s="214"/>
      <c r="S7" s="214"/>
      <c r="T7" s="214"/>
    </row>
    <row r="8" spans="1:20" s="190" customFormat="1" ht="45">
      <c r="A8" s="1200">
        <v>1</v>
      </c>
      <c r="B8" s="214"/>
      <c r="C8" s="214"/>
      <c r="D8" s="214"/>
      <c r="F8" s="334" t="e">
        <f ca="1">"2." &amp;mergeValue(A8)</f>
        <v>#NAME?</v>
      </c>
      <c r="G8" s="416" t="s">
        <v>494</v>
      </c>
      <c r="H8" s="317" t="str">
        <f>IF('Перечень тарифов'!R21="","наименование отсутствует","" &amp; 'Перечень тарифов'!R21 &amp; "")</f>
        <v>наименование отсутствует</v>
      </c>
      <c r="I8" s="196" t="s">
        <v>591</v>
      </c>
      <c r="J8" s="333"/>
      <c r="K8" s="214"/>
      <c r="L8" s="214"/>
      <c r="M8" s="214"/>
      <c r="N8" s="214"/>
      <c r="O8" s="214"/>
      <c r="P8" s="214"/>
      <c r="Q8" s="214"/>
      <c r="R8" s="214"/>
      <c r="S8" s="214"/>
      <c r="T8" s="214"/>
    </row>
    <row r="9" spans="1:20" s="190" customFormat="1" ht="22.5">
      <c r="A9" s="1200"/>
      <c r="B9" s="214"/>
      <c r="C9" s="214"/>
      <c r="D9" s="214"/>
      <c r="F9" s="334" t="e">
        <f ca="1">"3." &amp;mergeValue(A9)</f>
        <v>#NAME?</v>
      </c>
      <c r="G9" s="416" t="s">
        <v>495</v>
      </c>
      <c r="H9" s="317" t="str">
        <f>IF('Перечень тарифов'!F21="","наименование отсутствует","" &amp; 'Перечень тарифов'!F21 &amp; "")</f>
        <v>Передача. Тепловая энергия</v>
      </c>
      <c r="I9" s="196" t="s">
        <v>589</v>
      </c>
      <c r="J9" s="333"/>
      <c r="K9" s="214"/>
      <c r="L9" s="214"/>
      <c r="M9" s="214"/>
      <c r="N9" s="214"/>
      <c r="O9" s="214"/>
      <c r="P9" s="214"/>
      <c r="Q9" s="214"/>
      <c r="R9" s="214"/>
      <c r="S9" s="214"/>
      <c r="T9" s="214"/>
    </row>
    <row r="10" spans="1:20" s="190" customFormat="1" ht="22.5">
      <c r="A10" s="1200"/>
      <c r="B10" s="214"/>
      <c r="C10" s="214"/>
      <c r="D10" s="214"/>
      <c r="F10" s="334" t="e">
        <f ca="1">"4."&amp;mergeValue(A10)</f>
        <v>#NAME?</v>
      </c>
      <c r="G10" s="416" t="s">
        <v>496</v>
      </c>
      <c r="H10" s="318" t="s">
        <v>458</v>
      </c>
      <c r="I10" s="196"/>
      <c r="J10" s="333"/>
      <c r="K10" s="214"/>
      <c r="L10" s="214"/>
      <c r="M10" s="214"/>
      <c r="N10" s="214"/>
      <c r="O10" s="214"/>
      <c r="P10" s="214"/>
      <c r="Q10" s="214"/>
      <c r="R10" s="214"/>
      <c r="S10" s="214"/>
      <c r="T10" s="214"/>
    </row>
    <row r="11" spans="1:20" s="190" customFormat="1" ht="18.75">
      <c r="A11" s="1200"/>
      <c r="B11" s="1200">
        <v>1</v>
      </c>
      <c r="C11" s="440"/>
      <c r="D11" s="440"/>
      <c r="F11" s="334" t="e">
        <f ca="1">"4."&amp;mergeValue(A11) &amp;"."&amp;mergeValue(B11)</f>
        <v>#NAME?</v>
      </c>
      <c r="G11" s="324" t="s">
        <v>593</v>
      </c>
      <c r="H11" s="317" t="str">
        <f>IF(region_name="","",region_name)</f>
        <v>Республика Татарстан</v>
      </c>
      <c r="I11" s="196" t="s">
        <v>499</v>
      </c>
      <c r="J11" s="333"/>
      <c r="K11" s="214"/>
      <c r="L11" s="214"/>
      <c r="M11" s="214"/>
      <c r="N11" s="214"/>
      <c r="O11" s="214"/>
      <c r="P11" s="214"/>
      <c r="Q11" s="214"/>
      <c r="R11" s="214"/>
      <c r="S11" s="214"/>
      <c r="T11" s="214"/>
    </row>
    <row r="12" spans="1:20" s="190" customFormat="1" ht="22.5">
      <c r="A12" s="1200"/>
      <c r="B12" s="1200"/>
      <c r="C12" s="1200">
        <v>1</v>
      </c>
      <c r="D12" s="440"/>
      <c r="F12" s="334" t="e">
        <f ca="1">"4."&amp;mergeValue(A12) &amp;"."&amp;mergeValue(B12)&amp;"."&amp;mergeValue(C12)</f>
        <v>#NAME?</v>
      </c>
      <c r="G12" s="340" t="s">
        <v>497</v>
      </c>
      <c r="H12" s="317" t="str">
        <f>IF(Территории!H13="","","" &amp; Территории!H13 &amp; "")</f>
        <v>Город Казань</v>
      </c>
      <c r="I12" s="196" t="s">
        <v>500</v>
      </c>
      <c r="J12" s="333"/>
      <c r="K12" s="214"/>
      <c r="L12" s="214"/>
      <c r="M12" s="214"/>
      <c r="N12" s="214"/>
      <c r="O12" s="214"/>
      <c r="P12" s="214"/>
      <c r="Q12" s="214"/>
      <c r="R12" s="214"/>
      <c r="S12" s="214"/>
      <c r="T12" s="214"/>
    </row>
    <row r="13" spans="1:20" s="190" customFormat="1" ht="56.25">
      <c r="A13" s="1200"/>
      <c r="B13" s="1200"/>
      <c r="C13" s="1200"/>
      <c r="D13" s="440">
        <v>1</v>
      </c>
      <c r="F13" s="334" t="e">
        <f ca="1">"4."&amp;mergeValue(A13) &amp;"."&amp;mergeValue(B13)&amp;"."&amp;mergeValue(C13)&amp;"."&amp;mergeValue(D13)</f>
        <v>#NAME?</v>
      </c>
      <c r="G13" s="419" t="s">
        <v>498</v>
      </c>
      <c r="H13" s="317" t="str">
        <f>IF(Территории!R14="","","" &amp; Территории!R14 &amp; "")</f>
        <v>Город Казань (92701000)</v>
      </c>
      <c r="I13" s="1106" t="s">
        <v>592</v>
      </c>
      <c r="J13" s="333"/>
      <c r="K13" s="214"/>
      <c r="L13" s="214"/>
      <c r="M13" s="214"/>
      <c r="N13" s="214"/>
      <c r="O13" s="214"/>
      <c r="P13" s="214"/>
      <c r="Q13" s="214"/>
      <c r="R13" s="214"/>
      <c r="S13" s="214"/>
      <c r="T13" s="214"/>
    </row>
    <row r="14" spans="1:20" s="326" customFormat="1" ht="3" customHeight="1">
      <c r="A14" s="327"/>
      <c r="B14" s="327"/>
      <c r="C14" s="327"/>
      <c r="D14" s="327"/>
      <c r="F14" s="325"/>
      <c r="G14" s="417"/>
      <c r="H14" s="418"/>
      <c r="I14" s="226"/>
      <c r="J14" s="327"/>
      <c r="K14" s="327"/>
      <c r="L14" s="327"/>
      <c r="M14" s="327"/>
      <c r="N14" s="327"/>
      <c r="O14" s="327"/>
      <c r="P14" s="327"/>
      <c r="Q14" s="327"/>
      <c r="R14" s="327"/>
      <c r="S14" s="327"/>
      <c r="T14" s="327"/>
    </row>
    <row r="15" spans="1:20" s="326" customFormat="1" ht="15" customHeight="1">
      <c r="A15" s="327"/>
      <c r="B15" s="327"/>
      <c r="C15" s="327"/>
      <c r="D15" s="327"/>
      <c r="F15" s="325"/>
      <c r="G15" s="1195" t="s">
        <v>594</v>
      </c>
      <c r="H15" s="1195"/>
      <c r="I15" s="226"/>
      <c r="J15" s="327"/>
      <c r="K15" s="327"/>
      <c r="L15" s="327"/>
      <c r="M15" s="327"/>
      <c r="N15" s="327"/>
      <c r="O15" s="327"/>
      <c r="P15" s="327"/>
      <c r="Q15" s="327"/>
      <c r="R15" s="327"/>
      <c r="S15" s="327"/>
      <c r="T15" s="327"/>
    </row>
  </sheetData>
  <sheetProtection algorithmName="SHA-512" hashValue="167XMpoPWapjdQtCp/GhlhyIVihWS+erdouZvBp7TiNewGX0cCQ6Z1PyjA2nQC6RaC4MKqtuwvAVD75DnpkRMg==" saltValue="acN35wp6d1Q3ArWsvW/P/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28" t="s">
        <v>732</v>
      </c>
      <c r="E5" s="1228"/>
      <c r="F5" s="1228"/>
      <c r="G5" s="437"/>
    </row>
    <row r="6" spans="1:16" ht="3" customHeight="1">
      <c r="C6" s="86"/>
      <c r="D6" s="37"/>
      <c r="E6" s="84"/>
      <c r="F6" s="83"/>
      <c r="G6" s="286"/>
    </row>
    <row r="7" spans="1:16">
      <c r="C7" s="86"/>
      <c r="D7" s="1212" t="s">
        <v>454</v>
      </c>
      <c r="E7" s="1212"/>
      <c r="F7" s="1212"/>
      <c r="G7" s="1272" t="s">
        <v>455</v>
      </c>
    </row>
    <row r="8" spans="1:16">
      <c r="C8" s="86"/>
      <c r="D8" s="103" t="s">
        <v>92</v>
      </c>
      <c r="E8" s="113" t="s">
        <v>457</v>
      </c>
      <c r="F8" s="113" t="s">
        <v>456</v>
      </c>
      <c r="G8" s="1272"/>
    </row>
    <row r="9" spans="1:16" ht="12" customHeight="1">
      <c r="C9" s="86"/>
      <c r="D9" s="42" t="s">
        <v>93</v>
      </c>
      <c r="E9" s="42" t="s">
        <v>49</v>
      </c>
      <c r="F9" s="42" t="s">
        <v>50</v>
      </c>
      <c r="G9" s="42" t="s">
        <v>51</v>
      </c>
    </row>
    <row r="10" spans="1:16" ht="22.5">
      <c r="A10" s="285"/>
      <c r="C10" s="86"/>
      <c r="D10" s="187">
        <v>1</v>
      </c>
      <c r="E10" s="294" t="s">
        <v>694</v>
      </c>
      <c r="F10" s="295" t="s">
        <v>458</v>
      </c>
      <c r="G10" s="196"/>
    </row>
    <row r="11" spans="1:16">
      <c r="A11" s="285"/>
      <c r="C11" s="86"/>
      <c r="D11" s="187" t="s">
        <v>295</v>
      </c>
      <c r="E11" s="287" t="s">
        <v>695</v>
      </c>
      <c r="F11" s="295" t="s">
        <v>458</v>
      </c>
      <c r="G11" s="196"/>
    </row>
    <row r="12" spans="1:16" ht="21" customHeight="1">
      <c r="A12" s="285"/>
      <c r="C12" s="86"/>
      <c r="D12" s="187" t="s">
        <v>8</v>
      </c>
      <c r="E12" s="289"/>
      <c r="F12" s="314"/>
      <c r="G12" s="1202" t="s">
        <v>598</v>
      </c>
    </row>
    <row r="13" spans="1:16" ht="15" customHeight="1">
      <c r="A13" s="285"/>
      <c r="C13" s="86"/>
      <c r="D13" s="114"/>
      <c r="E13" s="301" t="s">
        <v>328</v>
      </c>
      <c r="F13" s="298"/>
      <c r="G13" s="1204"/>
    </row>
    <row r="14" spans="1:16">
      <c r="A14" s="285"/>
      <c r="C14" s="86"/>
      <c r="D14" s="187" t="s">
        <v>329</v>
      </c>
      <c r="E14" s="287" t="s">
        <v>696</v>
      </c>
      <c r="F14" s="295" t="s">
        <v>458</v>
      </c>
      <c r="G14" s="790"/>
    </row>
    <row r="15" spans="1:16" ht="42.95" customHeight="1">
      <c r="A15" s="285"/>
      <c r="C15" s="86"/>
      <c r="D15" s="187" t="s">
        <v>443</v>
      </c>
      <c r="E15" s="1119"/>
      <c r="F15" s="1120"/>
      <c r="G15" s="1202" t="s">
        <v>697</v>
      </c>
    </row>
    <row r="16" spans="1:16" s="800" customFormat="1" ht="15" customHeight="1">
      <c r="A16" s="804"/>
      <c r="B16" s="186"/>
      <c r="C16" s="687"/>
      <c r="D16" s="825"/>
      <c r="E16" s="828" t="s">
        <v>328</v>
      </c>
      <c r="F16" s="791"/>
      <c r="G16" s="1204"/>
      <c r="I16" s="830"/>
      <c r="J16" s="830"/>
    </row>
    <row r="17" spans="1:16" s="800" customFormat="1">
      <c r="A17" s="804"/>
      <c r="B17" s="186"/>
      <c r="C17" s="687"/>
      <c r="D17" s="187" t="s">
        <v>735</v>
      </c>
      <c r="E17" s="783" t="s">
        <v>737</v>
      </c>
      <c r="F17" s="295" t="s">
        <v>458</v>
      </c>
      <c r="G17" s="790"/>
      <c r="I17" s="830"/>
      <c r="J17" s="830"/>
    </row>
    <row r="18" spans="1:16" s="800" customFormat="1" ht="18.75" hidden="1">
      <c r="A18" s="804"/>
      <c r="B18" s="186"/>
      <c r="C18" s="687"/>
      <c r="D18" s="786" t="s">
        <v>736</v>
      </c>
      <c r="E18" s="785"/>
      <c r="F18" s="784"/>
      <c r="G18" s="799"/>
      <c r="H18" s="787"/>
      <c r="I18" s="830"/>
      <c r="J18" s="830"/>
    </row>
    <row r="19" spans="1:16" ht="15" customHeight="1">
      <c r="A19" s="285"/>
      <c r="C19" s="86"/>
      <c r="D19" s="114"/>
      <c r="E19" s="828" t="s">
        <v>328</v>
      </c>
      <c r="F19" s="791"/>
      <c r="G19" s="792"/>
    </row>
    <row r="20" spans="1:16" ht="3" customHeight="1"/>
    <row r="21" spans="1:16">
      <c r="D21" s="789" t="s">
        <v>733</v>
      </c>
      <c r="E21" s="788" t="s">
        <v>734</v>
      </c>
      <c r="F21" s="726"/>
      <c r="G21" s="726"/>
      <c r="H21" s="726"/>
      <c r="I21" s="726"/>
      <c r="J21" s="726"/>
      <c r="K21" s="726"/>
      <c r="L21" s="726"/>
      <c r="M21" s="726"/>
      <c r="N21" s="726"/>
      <c r="O21" s="726"/>
      <c r="P21" s="726"/>
    </row>
  </sheetData>
  <sheetProtection algorithmName="SHA-512" hashValue="LH79NSg2k9HT8PwziZH2tOkLj596dR5c7uy4uUdm7c69HEQnj89McOhtBuHPlUhB9q8nLIWxdDgG1aErNGLbrA==" saltValue="7qRe8s2tqWGg2+X+tI74mg=="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8" t="s">
        <v>698</v>
      </c>
      <c r="E5" s="1228"/>
      <c r="F5" s="1228"/>
      <c r="G5" s="1228"/>
      <c r="H5" s="1228"/>
      <c r="I5" s="335"/>
    </row>
    <row r="6" spans="1:9" ht="3" customHeight="1">
      <c r="C6" s="86"/>
      <c r="D6" s="37"/>
      <c r="E6" s="84"/>
      <c r="F6" s="84"/>
      <c r="G6" s="84"/>
      <c r="H6" s="83"/>
      <c r="I6" s="286"/>
    </row>
    <row r="7" spans="1:9" ht="21" customHeight="1">
      <c r="C7" s="86"/>
      <c r="D7" s="1212" t="s">
        <v>454</v>
      </c>
      <c r="E7" s="1212"/>
      <c r="F7" s="1212"/>
      <c r="G7" s="1212"/>
      <c r="H7" s="1212"/>
      <c r="I7" s="1272" t="s">
        <v>455</v>
      </c>
    </row>
    <row r="8" spans="1:9" ht="21" customHeight="1">
      <c r="C8" s="86"/>
      <c r="D8" s="103" t="s">
        <v>92</v>
      </c>
      <c r="E8" s="113" t="s">
        <v>457</v>
      </c>
      <c r="F8" s="113"/>
      <c r="G8" s="113" t="s">
        <v>442</v>
      </c>
      <c r="H8" s="113" t="s">
        <v>456</v>
      </c>
      <c r="I8" s="1272"/>
    </row>
    <row r="9" spans="1:9" ht="12" customHeight="1">
      <c r="C9" s="86"/>
      <c r="D9" s="42" t="s">
        <v>93</v>
      </c>
      <c r="E9" s="42" t="s">
        <v>49</v>
      </c>
      <c r="F9" s="42"/>
      <c r="G9" s="42" t="s">
        <v>50</v>
      </c>
      <c r="H9" s="42" t="s">
        <v>51</v>
      </c>
      <c r="I9" s="42" t="s">
        <v>68</v>
      </c>
    </row>
    <row r="10" spans="1:9">
      <c r="A10" s="285"/>
      <c r="C10" s="86"/>
      <c r="D10" s="187">
        <v>1</v>
      </c>
      <c r="E10" s="1274" t="s">
        <v>459</v>
      </c>
      <c r="F10" s="1274"/>
      <c r="G10" s="1274"/>
      <c r="H10" s="1274"/>
      <c r="I10" s="307"/>
    </row>
    <row r="11" spans="1:9" ht="20.100000000000001" customHeight="1">
      <c r="A11" s="285"/>
      <c r="C11" s="86"/>
      <c r="D11" s="187" t="s">
        <v>295</v>
      </c>
      <c r="E11" s="287" t="s">
        <v>460</v>
      </c>
      <c r="F11" s="295"/>
      <c r="G11" s="431"/>
      <c r="H11" s="295" t="s">
        <v>458</v>
      </c>
      <c r="I11" s="196" t="s">
        <v>461</v>
      </c>
    </row>
    <row r="12" spans="1:9" ht="45">
      <c r="A12" s="285"/>
      <c r="C12" s="86"/>
      <c r="D12" s="187" t="s">
        <v>329</v>
      </c>
      <c r="E12" s="287" t="s">
        <v>462</v>
      </c>
      <c r="F12" s="295"/>
      <c r="G12" s="413"/>
      <c r="H12" s="314"/>
      <c r="I12" s="414" t="s">
        <v>699</v>
      </c>
    </row>
    <row r="13" spans="1:9" ht="22.5">
      <c r="A13" s="285"/>
      <c r="B13" s="186">
        <v>3</v>
      </c>
      <c r="C13" s="86"/>
      <c r="D13" s="187">
        <v>2</v>
      </c>
      <c r="E13" s="351" t="s">
        <v>700</v>
      </c>
      <c r="F13" s="295"/>
      <c r="G13" s="295" t="s">
        <v>458</v>
      </c>
      <c r="H13" s="314"/>
      <c r="I13" s="415" t="s">
        <v>463</v>
      </c>
    </row>
    <row r="14" spans="1:9" ht="39" customHeight="1">
      <c r="A14" s="285"/>
      <c r="C14" s="86"/>
      <c r="D14" s="187">
        <v>3</v>
      </c>
      <c r="E14" s="1273" t="s">
        <v>701</v>
      </c>
      <c r="F14" s="1273"/>
      <c r="G14" s="1273"/>
      <c r="H14" s="1273"/>
      <c r="I14" s="412"/>
    </row>
    <row r="15" spans="1:9" ht="20.100000000000001" customHeight="1">
      <c r="A15" s="285"/>
      <c r="C15" s="86"/>
      <c r="D15" s="187" t="s">
        <v>444</v>
      </c>
      <c r="E15" s="296"/>
      <c r="F15" s="295"/>
      <c r="G15" s="295" t="s">
        <v>458</v>
      </c>
      <c r="H15" s="314"/>
      <c r="I15" s="1202" t="s">
        <v>702</v>
      </c>
    </row>
    <row r="16" spans="1:9" ht="15" customHeight="1">
      <c r="A16" s="285"/>
      <c r="C16" s="86"/>
      <c r="D16" s="114"/>
      <c r="E16" s="300" t="s">
        <v>328</v>
      </c>
      <c r="F16" s="301"/>
      <c r="G16" s="301"/>
      <c r="H16" s="298"/>
      <c r="I16" s="1204"/>
    </row>
    <row r="17" spans="1:12" ht="69" customHeight="1">
      <c r="A17" s="285"/>
      <c r="B17" s="186">
        <v>3</v>
      </c>
      <c r="C17" s="86"/>
      <c r="D17" s="187">
        <v>4</v>
      </c>
      <c r="E17" s="1273" t="s">
        <v>703</v>
      </c>
      <c r="F17" s="1273"/>
      <c r="G17" s="1273"/>
      <c r="H17" s="1273"/>
      <c r="I17" s="412"/>
    </row>
    <row r="18" spans="1:12" ht="20.100000000000001" customHeight="1">
      <c r="A18" s="285"/>
      <c r="C18" s="86"/>
      <c r="D18" s="187" t="s">
        <v>445</v>
      </c>
      <c r="E18" s="302" t="s">
        <v>464</v>
      </c>
      <c r="F18" s="295"/>
      <c r="G18" s="413"/>
      <c r="H18" s="295" t="s">
        <v>458</v>
      </c>
      <c r="I18" s="1202" t="s">
        <v>481</v>
      </c>
    </row>
    <row r="19" spans="1:12" ht="15" customHeight="1">
      <c r="A19" s="285"/>
      <c r="C19" s="86"/>
      <c r="D19" s="114"/>
      <c r="E19" s="300" t="s">
        <v>328</v>
      </c>
      <c r="F19" s="301"/>
      <c r="G19" s="301"/>
      <c r="H19" s="298"/>
      <c r="I19" s="1204"/>
    </row>
    <row r="20" spans="1:12" ht="30" customHeight="1">
      <c r="A20" s="285"/>
      <c r="B20" s="186">
        <v>3</v>
      </c>
      <c r="C20" s="86"/>
      <c r="D20" s="187">
        <v>5</v>
      </c>
      <c r="E20" s="1273" t="s">
        <v>704</v>
      </c>
      <c r="F20" s="1273"/>
      <c r="G20" s="1273"/>
      <c r="H20" s="1273"/>
      <c r="I20" s="412"/>
    </row>
    <row r="21" spans="1:12" ht="26.1" customHeight="1">
      <c r="A21" s="285"/>
      <c r="C21" s="86"/>
      <c r="D21" s="187" t="s">
        <v>446</v>
      </c>
      <c r="E21" s="1275" t="s">
        <v>705</v>
      </c>
      <c r="F21" s="1275"/>
      <c r="G21" s="1275"/>
      <c r="H21" s="1275"/>
      <c r="I21" s="412"/>
    </row>
    <row r="22" spans="1:12" ht="32.1" customHeight="1">
      <c r="A22" s="285"/>
      <c r="C22" s="86"/>
      <c r="D22" s="187" t="s">
        <v>447</v>
      </c>
      <c r="E22" s="303" t="s">
        <v>465</v>
      </c>
      <c r="F22" s="295"/>
      <c r="G22" s="413"/>
      <c r="H22" s="295" t="s">
        <v>458</v>
      </c>
      <c r="I22" s="1202" t="s">
        <v>706</v>
      </c>
    </row>
    <row r="23" spans="1:12" ht="15" customHeight="1">
      <c r="A23" s="285"/>
      <c r="C23" s="86"/>
      <c r="D23" s="114"/>
      <c r="E23" s="301" t="s">
        <v>328</v>
      </c>
      <c r="F23" s="297"/>
      <c r="G23" s="297"/>
      <c r="H23" s="298"/>
      <c r="I23" s="1204"/>
    </row>
    <row r="24" spans="1:12" ht="14.25" customHeight="1">
      <c r="A24" s="285"/>
      <c r="C24" s="86"/>
      <c r="D24" s="187" t="s">
        <v>448</v>
      </c>
      <c r="E24" s="1275" t="s">
        <v>707</v>
      </c>
      <c r="F24" s="1275"/>
      <c r="G24" s="1275"/>
      <c r="H24" s="1275"/>
      <c r="I24" s="412"/>
    </row>
    <row r="25" spans="1:12" ht="54.95" customHeight="1">
      <c r="A25" s="285"/>
      <c r="C25" s="86"/>
      <c r="D25" s="187" t="s">
        <v>449</v>
      </c>
      <c r="E25" s="303" t="s">
        <v>467</v>
      </c>
      <c r="F25" s="295"/>
      <c r="G25" s="413"/>
      <c r="H25" s="295" t="s">
        <v>458</v>
      </c>
      <c r="I25" s="1201" t="s">
        <v>599</v>
      </c>
    </row>
    <row r="26" spans="1:12" ht="15" customHeight="1">
      <c r="A26" s="285"/>
      <c r="C26" s="86"/>
      <c r="D26" s="114"/>
      <c r="E26" s="301" t="s">
        <v>328</v>
      </c>
      <c r="F26" s="297"/>
      <c r="G26" s="297"/>
      <c r="H26" s="298"/>
      <c r="I26" s="1201"/>
    </row>
    <row r="27" spans="1:12" ht="26.1" customHeight="1">
      <c r="A27" s="285"/>
      <c r="C27" s="86"/>
      <c r="D27" s="187" t="s">
        <v>450</v>
      </c>
      <c r="E27" s="1275" t="s">
        <v>708</v>
      </c>
      <c r="F27" s="1275"/>
      <c r="G27" s="1275"/>
      <c r="H27" s="1275"/>
      <c r="I27" s="412"/>
    </row>
    <row r="28" spans="1:12" ht="32.1" customHeight="1">
      <c r="A28" s="285"/>
      <c r="C28" s="86"/>
      <c r="D28" s="187" t="s">
        <v>451</v>
      </c>
      <c r="E28" s="303" t="s">
        <v>466</v>
      </c>
      <c r="F28" s="295"/>
      <c r="G28" s="306"/>
      <c r="H28" s="295" t="s">
        <v>458</v>
      </c>
      <c r="I28" s="1202" t="s">
        <v>709</v>
      </c>
      <c r="L28" s="212" t="s">
        <v>576</v>
      </c>
    </row>
    <row r="29" spans="1:12" ht="15" customHeight="1">
      <c r="A29" s="285"/>
      <c r="C29" s="86"/>
      <c r="D29" s="114"/>
      <c r="E29" s="301" t="s">
        <v>328</v>
      </c>
      <c r="F29" s="297"/>
      <c r="G29" s="297"/>
      <c r="H29" s="298"/>
      <c r="I29" s="1204"/>
    </row>
    <row r="30" spans="1:12" ht="49.5" customHeight="1">
      <c r="A30" s="285"/>
      <c r="B30" s="186">
        <v>3</v>
      </c>
      <c r="C30" s="86"/>
      <c r="D30" s="187" t="s">
        <v>69</v>
      </c>
      <c r="E30" s="1273" t="s">
        <v>711</v>
      </c>
      <c r="F30" s="1273"/>
      <c r="G30" s="1273"/>
      <c r="H30" s="1273"/>
      <c r="I30" s="412"/>
    </row>
    <row r="31" spans="1:12" ht="20.100000000000001" customHeight="1">
      <c r="A31" s="285"/>
      <c r="C31" s="86"/>
      <c r="D31" s="187" t="s">
        <v>452</v>
      </c>
      <c r="E31" s="296"/>
      <c r="F31" s="295"/>
      <c r="G31" s="295" t="s">
        <v>458</v>
      </c>
      <c r="H31" s="314"/>
      <c r="I31" s="1202" t="s">
        <v>480</v>
      </c>
    </row>
    <row r="32" spans="1:12" ht="15" customHeight="1">
      <c r="A32" s="285"/>
      <c r="C32" s="86"/>
      <c r="D32" s="114"/>
      <c r="E32" s="300" t="s">
        <v>328</v>
      </c>
      <c r="F32" s="297"/>
      <c r="G32" s="297"/>
      <c r="H32" s="298"/>
      <c r="I32" s="1204"/>
    </row>
    <row r="33" spans="1:12" s="174" customFormat="1" ht="3" customHeight="1">
      <c r="A33" s="285"/>
      <c r="K33" s="290"/>
      <c r="L33" s="290"/>
    </row>
    <row r="34" spans="1:12" ht="24.75" customHeight="1">
      <c r="D34" s="299">
        <v>1</v>
      </c>
      <c r="E34" s="1195" t="s">
        <v>710</v>
      </c>
      <c r="F34" s="1195"/>
      <c r="G34" s="1195"/>
      <c r="H34" s="1195"/>
      <c r="I34" s="1195"/>
    </row>
  </sheetData>
  <sheetProtection password="FA9C"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6" t="s">
        <v>478</v>
      </c>
      <c r="E5" s="1276"/>
      <c r="F5" s="1276"/>
      <c r="G5" s="1276"/>
      <c r="H5" s="1276"/>
      <c r="I5" s="1276"/>
      <c r="J5" s="1276"/>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8" t="s">
        <v>454</v>
      </c>
      <c r="E8" s="1278"/>
      <c r="F8" s="1278"/>
      <c r="G8" s="1278"/>
      <c r="H8" s="1278"/>
      <c r="I8" s="1278"/>
      <c r="J8" s="1278"/>
      <c r="K8" s="1278" t="s">
        <v>455</v>
      </c>
    </row>
    <row r="9" spans="1:14">
      <c r="D9" s="1278" t="s">
        <v>92</v>
      </c>
      <c r="E9" s="1278" t="s">
        <v>482</v>
      </c>
      <c r="F9" s="1278"/>
      <c r="G9" s="1278" t="s">
        <v>483</v>
      </c>
      <c r="H9" s="1278"/>
      <c r="I9" s="1278"/>
      <c r="J9" s="1278"/>
      <c r="K9" s="1278"/>
    </row>
    <row r="10" spans="1:14" ht="22.5">
      <c r="D10" s="1278"/>
      <c r="E10" s="137" t="s">
        <v>484</v>
      </c>
      <c r="F10" s="137" t="s">
        <v>400</v>
      </c>
      <c r="G10" s="137" t="s">
        <v>400</v>
      </c>
      <c r="H10" s="137" t="s">
        <v>484</v>
      </c>
      <c r="I10" s="137" t="s">
        <v>485</v>
      </c>
      <c r="J10" s="137" t="s">
        <v>456</v>
      </c>
      <c r="K10" s="127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100"/>
      <c r="J12" s="1091"/>
      <c r="K12" s="1202"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6"/>
      <c r="K13" s="1204"/>
    </row>
    <row r="14" spans="1:14" ht="3" customHeight="1">
      <c r="A14" s="131"/>
      <c r="B14" s="131"/>
      <c r="C14" s="131"/>
    </row>
    <row r="15" spans="1:14" ht="27.75" customHeight="1">
      <c r="E15" s="1277" t="s">
        <v>595</v>
      </c>
      <c r="F15" s="1277"/>
      <c r="G15" s="1277"/>
      <c r="H15" s="1277"/>
      <c r="I15" s="1277"/>
      <c r="J15" s="127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6" t="s">
        <v>491</v>
      </c>
      <c r="G2" s="1197"/>
      <c r="H2" s="1198"/>
      <c r="I2" s="807"/>
    </row>
    <row r="3" spans="1:20" ht="3" customHeight="1"/>
    <row r="4" spans="1:20" s="1008" customFormat="1" ht="11.25">
      <c r="A4" s="1014"/>
      <c r="B4" s="1014"/>
      <c r="C4" s="1014"/>
      <c r="D4" s="1014"/>
      <c r="F4" s="1150" t="s">
        <v>454</v>
      </c>
      <c r="G4" s="1150"/>
      <c r="H4" s="1150"/>
      <c r="I4" s="1199" t="s">
        <v>455</v>
      </c>
      <c r="J4" s="1014"/>
      <c r="K4" s="1014"/>
      <c r="L4" s="1014"/>
      <c r="M4" s="1014"/>
      <c r="N4" s="1014"/>
      <c r="O4" s="1014"/>
      <c r="P4" s="1014"/>
      <c r="Q4" s="1014"/>
      <c r="R4" s="1014"/>
      <c r="S4" s="1014"/>
      <c r="T4" s="1014"/>
    </row>
    <row r="5" spans="1:20" s="1008" customFormat="1" ht="11.25" customHeight="1">
      <c r="A5" s="1014"/>
      <c r="B5" s="1014"/>
      <c r="C5" s="1014"/>
      <c r="D5" s="1014"/>
      <c r="F5" s="1104" t="s">
        <v>92</v>
      </c>
      <c r="G5" s="811" t="s">
        <v>457</v>
      </c>
      <c r="H5" s="1113" t="s">
        <v>442</v>
      </c>
      <c r="I5" s="1199"/>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07" t="str">
        <f>IF(dateCh="","",dateCh)</f>
        <v>07.12.2021</v>
      </c>
      <c r="I7" s="817" t="s">
        <v>493</v>
      </c>
      <c r="J7" s="616"/>
      <c r="K7" s="1014"/>
      <c r="L7" s="1014"/>
      <c r="M7" s="1014"/>
      <c r="N7" s="1014"/>
      <c r="O7" s="1014"/>
      <c r="P7" s="1014"/>
      <c r="Q7" s="1014"/>
      <c r="R7" s="1014"/>
      <c r="S7" s="1014"/>
      <c r="T7" s="1014"/>
    </row>
    <row r="8" spans="1:20" s="1008" customFormat="1" ht="45">
      <c r="A8" s="1200">
        <v>1</v>
      </c>
      <c r="B8" s="1014"/>
      <c r="C8" s="1014"/>
      <c r="D8" s="1014"/>
      <c r="F8" s="1030" t="e">
        <f ca="1">"2." &amp;mergeValue(A8)</f>
        <v>#NAME?</v>
      </c>
      <c r="G8" s="816" t="s">
        <v>494</v>
      </c>
      <c r="H8" s="1107" t="str">
        <f>IF('Перечень тарифов'!R21="","наименование отсутствует","" &amp; 'Перечень тарифов'!R21 &amp; "")</f>
        <v>наименование отсутствует</v>
      </c>
      <c r="I8" s="817" t="s">
        <v>591</v>
      </c>
      <c r="J8" s="616"/>
      <c r="K8" s="1014"/>
      <c r="L8" s="1014"/>
      <c r="M8" s="1014"/>
      <c r="N8" s="1014"/>
      <c r="O8" s="1014"/>
      <c r="P8" s="1014"/>
      <c r="Q8" s="1014"/>
      <c r="R8" s="1014"/>
      <c r="S8" s="1014"/>
      <c r="T8" s="1014"/>
    </row>
    <row r="9" spans="1:20" s="1008" customFormat="1" ht="22.5">
      <c r="A9" s="1200"/>
      <c r="B9" s="1014"/>
      <c r="C9" s="1014"/>
      <c r="D9" s="1014"/>
      <c r="F9" s="1030" t="e">
        <f ca="1">"3." &amp;mergeValue(A9)</f>
        <v>#NAME?</v>
      </c>
      <c r="G9" s="816" t="s">
        <v>495</v>
      </c>
      <c r="H9" s="1107" t="str">
        <f>IF('Перечень тарифов'!F21="","наименование отсутствует","" &amp; 'Перечень тарифов'!F21 &amp; "")</f>
        <v>Передача. Тепловая энергия</v>
      </c>
      <c r="I9" s="817" t="s">
        <v>589</v>
      </c>
      <c r="J9" s="616"/>
      <c r="K9" s="1014"/>
      <c r="L9" s="1014"/>
      <c r="M9" s="1014"/>
      <c r="N9" s="1014"/>
      <c r="O9" s="1014"/>
      <c r="P9" s="1014"/>
      <c r="Q9" s="1014"/>
      <c r="R9" s="1014"/>
      <c r="S9" s="1014"/>
      <c r="T9" s="1014"/>
    </row>
    <row r="10" spans="1:20" s="1008" customFormat="1" ht="22.5">
      <c r="A10" s="1200"/>
      <c r="B10" s="1014"/>
      <c r="C10" s="1014"/>
      <c r="D10" s="1014"/>
      <c r="F10" s="1030" t="e">
        <f ca="1">"4."&amp;mergeValue(A10)</f>
        <v>#NAME?</v>
      </c>
      <c r="G10" s="816" t="s">
        <v>496</v>
      </c>
      <c r="H10" s="1113" t="s">
        <v>458</v>
      </c>
      <c r="I10" s="817"/>
      <c r="J10" s="616"/>
      <c r="K10" s="1014"/>
      <c r="L10" s="1014"/>
      <c r="M10" s="1014"/>
      <c r="N10" s="1014"/>
      <c r="O10" s="1014"/>
      <c r="P10" s="1014"/>
      <c r="Q10" s="1014"/>
      <c r="R10" s="1014"/>
      <c r="S10" s="1014"/>
      <c r="T10" s="1014"/>
    </row>
    <row r="11" spans="1:20" s="1008" customFormat="1" ht="18.75">
      <c r="A11" s="1200"/>
      <c r="B11" s="1200">
        <v>1</v>
      </c>
      <c r="C11" s="1105"/>
      <c r="D11" s="1105"/>
      <c r="F11" s="1030" t="e">
        <f ca="1">"4."&amp;mergeValue(A11) &amp;"."&amp;mergeValue(B11)</f>
        <v>#NAME?</v>
      </c>
      <c r="G11" s="831" t="s">
        <v>593</v>
      </c>
      <c r="H11" s="1107" t="str">
        <f>IF(region_name="","",region_name)</f>
        <v>Республика Татарстан</v>
      </c>
      <c r="I11" s="817" t="s">
        <v>499</v>
      </c>
      <c r="J11" s="616"/>
      <c r="K11" s="1014"/>
      <c r="L11" s="1014"/>
      <c r="M11" s="1014"/>
      <c r="N11" s="1014"/>
      <c r="O11" s="1014"/>
      <c r="P11" s="1014"/>
      <c r="Q11" s="1014"/>
      <c r="R11" s="1014"/>
      <c r="S11" s="1014"/>
      <c r="T11" s="1014"/>
    </row>
    <row r="12" spans="1:20" s="1008" customFormat="1" ht="22.5">
      <c r="A12" s="1200"/>
      <c r="B12" s="1200"/>
      <c r="C12" s="1200">
        <v>1</v>
      </c>
      <c r="D12" s="1105"/>
      <c r="F12" s="1030" t="e">
        <f ca="1">"4."&amp;mergeValue(A12) &amp;"."&amp;mergeValue(B12)&amp;"."&amp;mergeValue(C12)</f>
        <v>#NAME?</v>
      </c>
      <c r="G12" s="818" t="s">
        <v>497</v>
      </c>
      <c r="H12" s="1107" t="str">
        <f>IF(Территории!H13="","","" &amp; Территории!H13 &amp; "")</f>
        <v>Город Казань</v>
      </c>
      <c r="I12" s="817" t="s">
        <v>500</v>
      </c>
      <c r="J12" s="616"/>
      <c r="K12" s="1014"/>
      <c r="L12" s="1014"/>
      <c r="M12" s="1014"/>
      <c r="N12" s="1014"/>
      <c r="O12" s="1014"/>
      <c r="P12" s="1014"/>
      <c r="Q12" s="1014"/>
      <c r="R12" s="1014"/>
      <c r="S12" s="1014"/>
      <c r="T12" s="1014"/>
    </row>
    <row r="13" spans="1:20" s="1008" customFormat="1" ht="56.25">
      <c r="A13" s="1200"/>
      <c r="B13" s="1200"/>
      <c r="C13" s="1200"/>
      <c r="D13" s="1105">
        <v>1</v>
      </c>
      <c r="F13" s="1030" t="e">
        <f ca="1">"4."&amp;mergeValue(A13) &amp;"."&amp;mergeValue(B13)&amp;"."&amp;mergeValue(C13)&amp;"."&amp;mergeValue(D13)</f>
        <v>#NAME?</v>
      </c>
      <c r="G13" s="819" t="s">
        <v>498</v>
      </c>
      <c r="H13" s="1107" t="str">
        <f>IF(Территории!R14="","","" &amp; Территории!R14 &amp; "")</f>
        <v>Город Казань (92701000)</v>
      </c>
      <c r="I13" s="1106" t="s">
        <v>592</v>
      </c>
      <c r="J13" s="616"/>
      <c r="K13" s="1014"/>
      <c r="L13" s="1014"/>
      <c r="M13" s="1014"/>
      <c r="N13" s="1014"/>
      <c r="O13" s="1014"/>
      <c r="P13" s="1014"/>
      <c r="Q13" s="1014"/>
      <c r="R13" s="1014"/>
      <c r="S13" s="1014"/>
      <c r="T13" s="1014"/>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5" t="s">
        <v>594</v>
      </c>
      <c r="H15" s="1195"/>
      <c r="I15" s="984"/>
      <c r="J15" s="774"/>
      <c r="K15" s="774"/>
      <c r="L15" s="774"/>
      <c r="M15" s="774"/>
      <c r="N15" s="774"/>
      <c r="O15" s="774"/>
      <c r="P15" s="774"/>
      <c r="Q15" s="774"/>
      <c r="R15" s="774"/>
      <c r="S15" s="774"/>
      <c r="T15" s="774"/>
    </row>
  </sheetData>
  <sheetProtection algorithmName="SHA-512" hashValue="ARLdqUZxRXhiIPzbZ2BKu0+Fn3gf0+vke+8Ym4+xnVS5GKIGRcjEipUAJnd4uSOPcyLfRCpqsLWlA1e6VCwMVw==" saltValue="CV2127LF+0c2FCIFmCnV2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12" sqref="E12"/>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9" t="s">
        <v>314</v>
      </c>
      <c r="E7" s="1161"/>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46.5" customHeight="1">
      <c r="C12" s="167"/>
      <c r="D12" s="123">
        <v>1</v>
      </c>
      <c r="E12" s="1074" t="s">
        <v>3425</v>
      </c>
    </row>
    <row r="13" spans="3:9" ht="12" customHeight="1">
      <c r="C13" s="50"/>
      <c r="D13" s="428"/>
      <c r="E13" s="429" t="s">
        <v>177</v>
      </c>
    </row>
    <row r="14" spans="3:9" ht="3" customHeight="1"/>
    <row r="15" spans="3:9" ht="22.5" customHeight="1">
      <c r="C15" s="168"/>
      <c r="D15" s="1279" t="s">
        <v>315</v>
      </c>
      <c r="E15" s="1279"/>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6" t="s">
        <v>55</v>
      </c>
      <c r="E7" s="1276"/>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0" t="s">
        <v>56</v>
      </c>
      <c r="C2" s="1280"/>
      <c r="D2" s="1280"/>
      <c r="E2" s="439"/>
    </row>
    <row r="3" spans="2:5" ht="3" customHeight="1"/>
    <row r="4" spans="2:5" ht="21.75" customHeight="1" thickBot="1">
      <c r="B4" s="1124" t="s">
        <v>1</v>
      </c>
      <c r="C4" s="1124" t="s">
        <v>91</v>
      </c>
      <c r="D4" s="1124" t="s">
        <v>72</v>
      </c>
    </row>
    <row r="5" spans="2:5" ht="12" thickTop="1"/>
  </sheetData>
  <sheetProtection algorithmName="SHA-512" hashValue="xW06qv6J/oN0LETCXUWS3Z0wmMF7S/x4/mE7/yJq3No+huI1JIb9e6VAuTlVqg1byFZuomHXdIQh9foAiYgdwg==" saltValue="RTI2ltoX0wn1dRinUY/ENA==" spinCount="100000"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7"/>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6">
        <v>44554.454930555556</v>
      </c>
      <c r="B2" s="12" t="s">
        <v>776</v>
      </c>
      <c r="C2" s="12" t="s">
        <v>442</v>
      </c>
    </row>
    <row r="3" spans="1:4">
      <c r="A3" s="1116">
        <v>44554.454942129632</v>
      </c>
      <c r="B3" s="12" t="s">
        <v>777</v>
      </c>
      <c r="C3" s="12" t="s">
        <v>442</v>
      </c>
    </row>
    <row r="4" spans="1:4">
      <c r="A4" s="1116">
        <v>44554.459907407407</v>
      </c>
      <c r="B4" s="12" t="s">
        <v>776</v>
      </c>
      <c r="C4" s="12" t="s">
        <v>442</v>
      </c>
    </row>
    <row r="5" spans="1:4">
      <c r="A5" s="1116">
        <v>44554.45994212963</v>
      </c>
      <c r="B5" s="12" t="s">
        <v>777</v>
      </c>
      <c r="C5" s="12" t="s">
        <v>442</v>
      </c>
    </row>
    <row r="6" spans="1:4">
      <c r="A6" s="1116">
        <v>44554.476122685184</v>
      </c>
      <c r="B6" s="12" t="s">
        <v>776</v>
      </c>
      <c r="C6" s="12" t="s">
        <v>442</v>
      </c>
    </row>
    <row r="7" spans="1:4">
      <c r="A7" s="1116">
        <v>44554.476145833331</v>
      </c>
      <c r="B7" s="12" t="s">
        <v>777</v>
      </c>
      <c r="C7" s="12" t="s">
        <v>442</v>
      </c>
    </row>
  </sheetData>
  <sheetProtection algorithmName="SHA-512" hashValue="DmXZb2vsAgQ3CsnXCKRQCOAPAnvMZqd/sFp16EysW/xxCnTeVN2I14hyG0yhIp0JQewkYmbHbx5Bfp3bv1b29g==" saltValue="4Fyhh09jNH/5OtTDlmIcFw=="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S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1">
        <v>1</v>
      </c>
      <c r="E9" s="1297"/>
      <c r="F9" s="1299"/>
      <c r="G9" s="1303" t="s">
        <v>85</v>
      </c>
      <c r="H9" s="1171"/>
      <c r="I9" s="1171">
        <v>1</v>
      </c>
      <c r="J9" s="1292"/>
      <c r="K9" s="1227" t="s">
        <v>85</v>
      </c>
      <c r="L9" s="1165"/>
      <c r="M9" s="1165" t="s">
        <v>93</v>
      </c>
      <c r="N9" s="1295"/>
      <c r="O9" s="1227" t="s">
        <v>85</v>
      </c>
      <c r="P9" s="1165"/>
      <c r="Q9" s="1165" t="s">
        <v>93</v>
      </c>
      <c r="R9" s="1296"/>
      <c r="S9" s="1227" t="s">
        <v>85</v>
      </c>
      <c r="T9" s="1088"/>
      <c r="U9" s="1088" t="s">
        <v>93</v>
      </c>
      <c r="V9" s="1112"/>
      <c r="W9" s="308"/>
    </row>
    <row r="10" spans="1:23" s="740" customFormat="1" ht="17.100000000000001" customHeight="1">
      <c r="A10" s="205"/>
      <c r="C10" s="159"/>
      <c r="D10" s="1171"/>
      <c r="E10" s="1297"/>
      <c r="F10" s="1299"/>
      <c r="G10" s="1303"/>
      <c r="H10" s="1171"/>
      <c r="I10" s="1171"/>
      <c r="J10" s="1292"/>
      <c r="K10" s="1227"/>
      <c r="L10" s="1165"/>
      <c r="M10" s="1165"/>
      <c r="N10" s="1295"/>
      <c r="O10" s="1227"/>
      <c r="P10" s="1165"/>
      <c r="Q10" s="1165"/>
      <c r="R10" s="1296"/>
      <c r="S10" s="1227"/>
      <c r="T10" s="1090"/>
      <c r="U10" s="745"/>
      <c r="V10" s="746" t="s">
        <v>718</v>
      </c>
      <c r="W10" s="747"/>
    </row>
    <row r="11" spans="1:23" s="102" customFormat="1" ht="17.100000000000001" customHeight="1">
      <c r="A11" s="205"/>
      <c r="C11" s="159"/>
      <c r="D11" s="1169"/>
      <c r="E11" s="1298"/>
      <c r="F11" s="1300"/>
      <c r="G11" s="1169"/>
      <c r="H11" s="1169"/>
      <c r="I11" s="1169"/>
      <c r="J11" s="1293"/>
      <c r="K11" s="1169"/>
      <c r="L11" s="1169"/>
      <c r="M11" s="1169"/>
      <c r="N11" s="1296"/>
      <c r="O11" s="1169"/>
      <c r="P11" s="1089"/>
      <c r="Q11" s="745"/>
      <c r="R11" s="746" t="s">
        <v>717</v>
      </c>
      <c r="S11" s="742"/>
      <c r="T11" s="742"/>
      <c r="U11" s="742"/>
      <c r="V11" s="742"/>
      <c r="W11" s="747"/>
    </row>
    <row r="12" spans="1:23" s="102" customFormat="1" ht="17.100000000000001" customHeight="1">
      <c r="A12" s="205"/>
      <c r="C12" s="159"/>
      <c r="D12" s="1169"/>
      <c r="E12" s="1298"/>
      <c r="F12" s="1300"/>
      <c r="G12" s="1169"/>
      <c r="H12" s="1169"/>
      <c r="I12" s="1169"/>
      <c r="J12" s="1293"/>
      <c r="K12" s="1169"/>
      <c r="L12" s="745"/>
      <c r="M12" s="746"/>
      <c r="N12" s="746" t="s">
        <v>412</v>
      </c>
      <c r="O12" s="746"/>
      <c r="P12" s="746"/>
      <c r="Q12" s="746"/>
      <c r="R12" s="746"/>
      <c r="S12" s="742"/>
      <c r="T12" s="742"/>
      <c r="U12" s="742"/>
      <c r="V12" s="742"/>
      <c r="W12" s="747"/>
    </row>
    <row r="13" spans="1:23" s="102" customFormat="1" ht="17.25" customHeight="1">
      <c r="A13" s="205"/>
      <c r="C13" s="159"/>
      <c r="D13" s="1169"/>
      <c r="E13" s="1298"/>
      <c r="F13" s="1300"/>
      <c r="G13" s="1169"/>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291"/>
      <c r="E15" s="1301"/>
      <c r="F15" s="1302"/>
      <c r="G15" s="1304"/>
      <c r="H15" s="1171"/>
      <c r="I15" s="1171">
        <v>1</v>
      </c>
      <c r="J15" s="1292"/>
      <c r="K15" s="1227" t="s">
        <v>85</v>
      </c>
      <c r="L15" s="1165"/>
      <c r="M15" s="1165" t="s">
        <v>93</v>
      </c>
      <c r="N15" s="1295"/>
      <c r="O15" s="1227" t="s">
        <v>85</v>
      </c>
      <c r="P15" s="1165"/>
      <c r="Q15" s="1165" t="s">
        <v>93</v>
      </c>
      <c r="R15" s="1296"/>
      <c r="S15" s="1227" t="s">
        <v>85</v>
      </c>
      <c r="T15" s="1088"/>
      <c r="U15" s="1088" t="s">
        <v>93</v>
      </c>
      <c r="V15" s="1112"/>
      <c r="W15" s="308"/>
    </row>
    <row r="16" spans="1:23" s="743" customFormat="1" ht="16.5" customHeight="1">
      <c r="A16" s="749"/>
      <c r="B16" s="744"/>
      <c r="C16" s="748"/>
      <c r="D16" s="1291"/>
      <c r="E16" s="1301"/>
      <c r="F16" s="1302"/>
      <c r="G16" s="1304"/>
      <c r="H16" s="1171"/>
      <c r="I16" s="1171"/>
      <c r="J16" s="1292"/>
      <c r="K16" s="1227"/>
      <c r="L16" s="1165"/>
      <c r="M16" s="1165"/>
      <c r="N16" s="1295"/>
      <c r="O16" s="1227"/>
      <c r="P16" s="1165"/>
      <c r="Q16" s="1165"/>
      <c r="R16" s="1296"/>
      <c r="S16" s="1227"/>
      <c r="T16" s="1090"/>
      <c r="U16" s="745"/>
      <c r="V16" s="746" t="s">
        <v>718</v>
      </c>
      <c r="W16" s="747"/>
    </row>
    <row r="17" spans="1:36" ht="17.100000000000001" customHeight="1">
      <c r="A17" s="205"/>
      <c r="B17" s="102"/>
      <c r="C17" s="159"/>
      <c r="D17" s="1291"/>
      <c r="E17" s="1301"/>
      <c r="F17" s="1302"/>
      <c r="G17" s="1304"/>
      <c r="H17" s="1171"/>
      <c r="I17" s="1171"/>
      <c r="J17" s="1293"/>
      <c r="K17" s="1227"/>
      <c r="L17" s="1165"/>
      <c r="M17" s="1165"/>
      <c r="N17" s="1296"/>
      <c r="O17" s="1227"/>
      <c r="P17" s="1089"/>
      <c r="Q17" s="745"/>
      <c r="R17" s="746" t="s">
        <v>717</v>
      </c>
      <c r="S17" s="742"/>
      <c r="T17" s="742"/>
      <c r="U17" s="742"/>
      <c r="V17" s="742"/>
      <c r="W17" s="747"/>
    </row>
    <row r="18" spans="1:36" ht="17.100000000000001" customHeight="1">
      <c r="A18" s="205"/>
      <c r="B18" s="102"/>
      <c r="C18" s="159"/>
      <c r="D18" s="1291"/>
      <c r="E18" s="1301"/>
      <c r="F18" s="1302"/>
      <c r="G18" s="1304"/>
      <c r="H18" s="1171"/>
      <c r="I18" s="1171"/>
      <c r="J18" s="1293"/>
      <c r="K18" s="1227"/>
      <c r="L18" s="745"/>
      <c r="M18" s="746"/>
      <c r="N18" s="746" t="s">
        <v>412</v>
      </c>
      <c r="O18" s="746"/>
      <c r="P18" s="746"/>
      <c r="Q18" s="746"/>
      <c r="R18" s="746"/>
      <c r="S18" s="742"/>
      <c r="T18" s="742"/>
      <c r="U18" s="742"/>
      <c r="V18" s="742"/>
      <c r="W18" s="747"/>
    </row>
    <row r="19" spans="1:36" ht="17.100000000000001" customHeight="1">
      <c r="A19" s="205"/>
      <c r="B19" s="102"/>
      <c r="C19" s="159"/>
      <c r="D19" s="1291"/>
      <c r="E19" s="1301"/>
      <c r="F19" s="1302"/>
      <c r="G19" s="1304"/>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294" t="s">
        <v>298</v>
      </c>
      <c r="P27" s="1294"/>
      <c r="Q27" s="1294"/>
      <c r="R27" s="1255" t="s">
        <v>270</v>
      </c>
      <c r="S27" s="1255"/>
      <c r="T27" s="1255"/>
      <c r="U27" s="1212" t="s">
        <v>341</v>
      </c>
      <c r="W27" s="1305"/>
    </row>
    <row r="28" spans="1:36" ht="17.100000000000001" customHeight="1">
      <c r="O28" s="1256" t="s">
        <v>606</v>
      </c>
      <c r="P28" s="1256" t="s">
        <v>271</v>
      </c>
      <c r="Q28" s="1256"/>
      <c r="R28" s="1255"/>
      <c r="S28" s="1255"/>
      <c r="T28" s="1255"/>
      <c r="U28" s="1212"/>
      <c r="W28" s="1305"/>
    </row>
    <row r="29" spans="1:36" ht="37.5" customHeight="1">
      <c r="O29" s="1256"/>
      <c r="P29" s="104" t="s">
        <v>607</v>
      </c>
      <c r="Q29" s="104" t="s">
        <v>6</v>
      </c>
      <c r="R29" s="105" t="s">
        <v>274</v>
      </c>
      <c r="S29" s="1257" t="s">
        <v>273</v>
      </c>
      <c r="T29" s="1257"/>
      <c r="U29" s="1212"/>
      <c r="W29" s="1305"/>
    </row>
    <row r="30" spans="1:36" ht="17.100000000000001" customHeight="1">
      <c r="G30" s="157"/>
      <c r="H30" s="157"/>
      <c r="I30" s="157"/>
      <c r="J30" s="157"/>
      <c r="K30" s="157"/>
      <c r="L30" s="122"/>
      <c r="M30" s="432" t="s">
        <v>183</v>
      </c>
      <c r="N30" s="433"/>
      <c r="O30" s="1306"/>
      <c r="P30" s="1306"/>
      <c r="Q30" s="1306"/>
      <c r="R30" s="1306"/>
      <c r="S30" s="1306"/>
      <c r="T30" s="1306"/>
      <c r="U30" s="1306"/>
      <c r="V30" s="122"/>
      <c r="W30" s="122"/>
      <c r="X30" s="204"/>
      <c r="Y30" s="204"/>
      <c r="Z30" s="204"/>
      <c r="AA30" s="204"/>
      <c r="AB30" s="204"/>
      <c r="AC30" s="204"/>
      <c r="AD30" s="204"/>
      <c r="AE30" s="204"/>
      <c r="AF30" s="204"/>
      <c r="AG30" s="204"/>
      <c r="AH30" s="204"/>
      <c r="AI30" s="204"/>
      <c r="AJ30" s="204"/>
    </row>
    <row r="31" spans="1:36" s="524" customFormat="1" ht="22.5">
      <c r="A31" s="1231">
        <v>1</v>
      </c>
      <c r="B31" s="848"/>
      <c r="C31" s="848"/>
      <c r="D31" s="848"/>
      <c r="E31" s="849"/>
      <c r="F31" s="850"/>
      <c r="G31" s="850"/>
      <c r="H31" s="850"/>
      <c r="I31" s="851"/>
      <c r="J31" s="846"/>
      <c r="K31" s="853"/>
      <c r="L31" s="594" t="e">
        <f ca="1">mergeValue(A31)</f>
        <v>#NAME?</v>
      </c>
      <c r="M31" s="642" t="s">
        <v>20</v>
      </c>
      <c r="N31" s="647"/>
      <c r="O31" s="1287"/>
      <c r="P31" s="1288"/>
      <c r="Q31" s="1288"/>
      <c r="R31" s="1288"/>
      <c r="S31" s="1288"/>
      <c r="T31" s="1288"/>
      <c r="U31" s="1288"/>
      <c r="V31" s="1289"/>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31"/>
      <c r="B32" s="1231">
        <v>1</v>
      </c>
      <c r="C32" s="848"/>
      <c r="D32" s="848"/>
      <c r="E32" s="850"/>
      <c r="F32" s="850"/>
      <c r="G32" s="850"/>
      <c r="H32" s="850"/>
      <c r="I32" s="845"/>
      <c r="J32" s="844"/>
      <c r="K32" s="847"/>
      <c r="L32" s="594" t="e">
        <f ca="1">mergeValue(A32) &amp;"."&amp; mergeValue(B32)</f>
        <v>#NAME?</v>
      </c>
      <c r="M32" s="547" t="s">
        <v>16</v>
      </c>
      <c r="N32" s="647"/>
      <c r="O32" s="1287"/>
      <c r="P32" s="1288"/>
      <c r="Q32" s="1288"/>
      <c r="R32" s="1288"/>
      <c r="S32" s="1288"/>
      <c r="T32" s="1288"/>
      <c r="U32" s="1288"/>
      <c r="V32" s="1289"/>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31"/>
      <c r="B33" s="1231"/>
      <c r="C33" s="1231">
        <v>1</v>
      </c>
      <c r="D33" s="848"/>
      <c r="E33" s="850"/>
      <c r="F33" s="850"/>
      <c r="G33" s="850"/>
      <c r="H33" s="850"/>
      <c r="I33" s="852"/>
      <c r="J33" s="844"/>
      <c r="K33" s="847"/>
      <c r="L33" s="594" t="e">
        <f ca="1">mergeValue(A33) &amp;"."&amp; mergeValue(B33)&amp;"."&amp; mergeValue(C33)</f>
        <v>#NAME?</v>
      </c>
      <c r="M33" s="548" t="s">
        <v>7</v>
      </c>
      <c r="N33" s="647"/>
      <c r="O33" s="1287"/>
      <c r="P33" s="1288"/>
      <c r="Q33" s="1288"/>
      <c r="R33" s="1288"/>
      <c r="S33" s="1288"/>
      <c r="T33" s="1288"/>
      <c r="U33" s="1288"/>
      <c r="V33" s="1289"/>
      <c r="W33" s="631" t="s">
        <v>635</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31"/>
      <c r="B34" s="1231"/>
      <c r="C34" s="1231"/>
      <c r="D34" s="1231">
        <v>1</v>
      </c>
      <c r="E34" s="850"/>
      <c r="F34" s="850"/>
      <c r="G34" s="850"/>
      <c r="H34" s="850"/>
      <c r="I34" s="852"/>
      <c r="J34" s="844"/>
      <c r="K34" s="847"/>
      <c r="L34" s="594" t="e">
        <f ca="1">mergeValue(A34) &amp;"."&amp; mergeValue(B34)&amp;"."&amp; mergeValue(C34)&amp;"."&amp; mergeValue(D34)</f>
        <v>#NAME?</v>
      </c>
      <c r="M34" s="549" t="s">
        <v>22</v>
      </c>
      <c r="N34" s="647"/>
      <c r="O34" s="1287"/>
      <c r="P34" s="1288"/>
      <c r="Q34" s="1288"/>
      <c r="R34" s="1288"/>
      <c r="S34" s="1288"/>
      <c r="T34" s="1288"/>
      <c r="U34" s="1288"/>
      <c r="V34" s="1289"/>
      <c r="W34" s="631" t="s">
        <v>636</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31"/>
      <c r="B35" s="1231"/>
      <c r="C35" s="1231"/>
      <c r="D35" s="1231"/>
      <c r="E35" s="1231">
        <v>1</v>
      </c>
      <c r="F35" s="850"/>
      <c r="G35" s="850"/>
      <c r="H35" s="848">
        <v>1</v>
      </c>
      <c r="I35" s="1231">
        <v>1</v>
      </c>
      <c r="J35" s="850"/>
      <c r="K35" s="855"/>
      <c r="L35" s="594" t="e">
        <f ca="1">mergeValue(A35) &amp;"."&amp; mergeValue(B35)&amp;"."&amp; mergeValue(C35)&amp;"."&amp; mergeValue(D35)&amp;"."&amp; mergeValue(E35)</f>
        <v>#NAME?</v>
      </c>
      <c r="M35" s="555" t="s">
        <v>9</v>
      </c>
      <c r="N35" s="647"/>
      <c r="O35" s="1234"/>
      <c r="P35" s="1235"/>
      <c r="Q35" s="1235"/>
      <c r="R35" s="1235"/>
      <c r="S35" s="1235"/>
      <c r="T35" s="1235"/>
      <c r="U35" s="1235"/>
      <c r="V35" s="1236"/>
      <c r="W35" s="631" t="s">
        <v>640</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31"/>
      <c r="B36" s="1231"/>
      <c r="C36" s="1231"/>
      <c r="D36" s="1231"/>
      <c r="E36" s="1231"/>
      <c r="F36" s="1231">
        <v>1</v>
      </c>
      <c r="G36" s="848"/>
      <c r="H36" s="848"/>
      <c r="I36" s="1231"/>
      <c r="J36" s="1231">
        <v>1</v>
      </c>
      <c r="K36" s="856"/>
      <c r="L36" s="594" t="e">
        <f ca="1">mergeValue(A36) &amp;"."&amp; mergeValue(B36)&amp;"."&amp; mergeValue(C36)&amp;"."&amp; mergeValue(D36)&amp;"."&amp; mergeValue(E36)&amp;"."&amp; mergeValue(F36)</f>
        <v>#NAME?</v>
      </c>
      <c r="M36" s="556" t="s">
        <v>10</v>
      </c>
      <c r="N36" s="647"/>
      <c r="O36" s="1234"/>
      <c r="P36" s="1235"/>
      <c r="Q36" s="1235"/>
      <c r="R36" s="1235"/>
      <c r="S36" s="1235"/>
      <c r="T36" s="1235"/>
      <c r="U36" s="1235"/>
      <c r="V36" s="1236"/>
      <c r="W36" s="631" t="s">
        <v>638</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31"/>
      <c r="B37" s="1231"/>
      <c r="C37" s="1231"/>
      <c r="D37" s="1231"/>
      <c r="E37" s="1231"/>
      <c r="F37" s="1231"/>
      <c r="G37" s="848">
        <v>1</v>
      </c>
      <c r="H37" s="848"/>
      <c r="I37" s="1231"/>
      <c r="J37" s="1231"/>
      <c r="K37" s="856">
        <v>1</v>
      </c>
      <c r="L37" s="594" t="e">
        <f ca="1">mergeValue(A37) &amp;"."&amp; mergeValue(B37)&amp;"."&amp; mergeValue(C37)&amp;"."&amp; mergeValue(D37)&amp;"."&amp; mergeValue(E37)&amp;"."&amp; mergeValue(F37)&amp;"."&amp; mergeValue(G37)</f>
        <v>#NAME?</v>
      </c>
      <c r="M37" s="1070"/>
      <c r="N37" s="647"/>
      <c r="O37" s="563"/>
      <c r="P37" s="563"/>
      <c r="Q37" s="1095"/>
      <c r="R37" s="1226"/>
      <c r="S37" s="1227" t="s">
        <v>84</v>
      </c>
      <c r="T37" s="1226"/>
      <c r="U37" s="1227" t="s">
        <v>84</v>
      </c>
      <c r="V37" s="563"/>
      <c r="W37" s="1201" t="s">
        <v>657</v>
      </c>
      <c r="X37" s="586" t="e">
        <f ca="1">strCheckDate(O38:V38)</f>
        <v>#NAME?</v>
      </c>
      <c r="Y37" s="590"/>
      <c r="Z37" s="590" t="str">
        <f t="shared" si="0"/>
        <v/>
      </c>
      <c r="AA37" s="590"/>
      <c r="AB37" s="590"/>
      <c r="AC37" s="590"/>
      <c r="AD37" s="586"/>
      <c r="AE37" s="586"/>
      <c r="AF37" s="586"/>
      <c r="AG37" s="586"/>
      <c r="AH37" s="586"/>
      <c r="AI37" s="586"/>
      <c r="AJ37" s="586"/>
    </row>
    <row r="38" spans="1:36" s="524" customFormat="1" ht="14.25" hidden="1" customHeight="1">
      <c r="A38" s="1231"/>
      <c r="B38" s="1231"/>
      <c r="C38" s="1231"/>
      <c r="D38" s="1231"/>
      <c r="E38" s="1231"/>
      <c r="F38" s="1231"/>
      <c r="G38" s="848"/>
      <c r="H38" s="848"/>
      <c r="I38" s="1231"/>
      <c r="J38" s="1231"/>
      <c r="K38" s="856"/>
      <c r="L38" s="601"/>
      <c r="M38" s="647"/>
      <c r="N38" s="647"/>
      <c r="O38" s="563"/>
      <c r="P38" s="563"/>
      <c r="Q38" s="585" t="str">
        <f>R37 &amp; "-" &amp; T37</f>
        <v>-</v>
      </c>
      <c r="R38" s="1226"/>
      <c r="S38" s="1227"/>
      <c r="T38" s="1226"/>
      <c r="U38" s="1227"/>
      <c r="V38" s="563"/>
      <c r="W38" s="1201"/>
      <c r="X38" s="586"/>
      <c r="Y38" s="590"/>
      <c r="Z38" s="590" t="str">
        <f t="shared" si="0"/>
        <v/>
      </c>
      <c r="AA38" s="590"/>
      <c r="AB38" s="590"/>
      <c r="AC38" s="590"/>
      <c r="AD38" s="586"/>
      <c r="AE38" s="586"/>
      <c r="AF38" s="586"/>
      <c r="AG38" s="586"/>
      <c r="AH38" s="586"/>
      <c r="AI38" s="586"/>
      <c r="AJ38" s="586"/>
    </row>
    <row r="39" spans="1:36" s="524" customFormat="1" ht="15" customHeight="1">
      <c r="A39" s="1231"/>
      <c r="B39" s="1231"/>
      <c r="C39" s="1231"/>
      <c r="D39" s="1231"/>
      <c r="E39" s="1231"/>
      <c r="F39" s="1231"/>
      <c r="G39" s="850"/>
      <c r="H39" s="848"/>
      <c r="I39" s="1231"/>
      <c r="J39" s="1231"/>
      <c r="K39" s="855"/>
      <c r="L39" s="539"/>
      <c r="M39" s="558" t="s">
        <v>25</v>
      </c>
      <c r="N39" s="565"/>
      <c r="O39" s="565"/>
      <c r="P39" s="565"/>
      <c r="Q39" s="565"/>
      <c r="R39" s="565"/>
      <c r="S39" s="565"/>
      <c r="T39" s="565"/>
      <c r="U39" s="565"/>
      <c r="V39" s="561"/>
      <c r="W39" s="1201"/>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31"/>
      <c r="B40" s="1231"/>
      <c r="C40" s="1231"/>
      <c r="D40" s="1231"/>
      <c r="E40" s="1231"/>
      <c r="F40" s="850"/>
      <c r="G40" s="850"/>
      <c r="H40" s="848"/>
      <c r="I40" s="1231"/>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31"/>
      <c r="B41" s="1231"/>
      <c r="C41" s="1231"/>
      <c r="D41" s="1231"/>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31"/>
      <c r="B42" s="1231"/>
      <c r="C42" s="1231"/>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31"/>
      <c r="B43" s="1231"/>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31"/>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31">
        <v>1</v>
      </c>
      <c r="B49" s="866"/>
      <c r="C49" s="866"/>
      <c r="D49" s="866"/>
      <c r="E49" s="867"/>
      <c r="F49" s="868"/>
      <c r="G49" s="868"/>
      <c r="H49" s="868"/>
      <c r="I49" s="869"/>
      <c r="J49" s="864"/>
      <c r="K49" s="871"/>
      <c r="L49" s="594" t="e">
        <f ca="1">mergeValue(A49)</f>
        <v>#NAME?</v>
      </c>
      <c r="M49" s="642" t="s">
        <v>20</v>
      </c>
      <c r="N49" s="647"/>
      <c r="O49" s="1287"/>
      <c r="P49" s="1288"/>
      <c r="Q49" s="1288"/>
      <c r="R49" s="1288"/>
      <c r="S49" s="1288"/>
      <c r="T49" s="1288"/>
      <c r="U49" s="1288"/>
      <c r="V49" s="1289"/>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31"/>
      <c r="B50" s="1231">
        <v>1</v>
      </c>
      <c r="C50" s="866"/>
      <c r="D50" s="866"/>
      <c r="E50" s="868"/>
      <c r="F50" s="868"/>
      <c r="G50" s="868"/>
      <c r="H50" s="868"/>
      <c r="I50" s="863"/>
      <c r="J50" s="862"/>
      <c r="K50" s="865"/>
      <c r="L50" s="594" t="e">
        <f ca="1">mergeValue(A50) &amp;"."&amp; mergeValue(B50)</f>
        <v>#NAME?</v>
      </c>
      <c r="M50" s="547" t="s">
        <v>16</v>
      </c>
      <c r="N50" s="647"/>
      <c r="O50" s="1287"/>
      <c r="P50" s="1288"/>
      <c r="Q50" s="1288"/>
      <c r="R50" s="1288"/>
      <c r="S50" s="1288"/>
      <c r="T50" s="1288"/>
      <c r="U50" s="1288"/>
      <c r="V50" s="1289"/>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31"/>
      <c r="B51" s="1231"/>
      <c r="C51" s="1231">
        <v>1</v>
      </c>
      <c r="D51" s="866"/>
      <c r="E51" s="868"/>
      <c r="F51" s="868"/>
      <c r="G51" s="868"/>
      <c r="H51" s="868"/>
      <c r="I51" s="870"/>
      <c r="J51" s="862"/>
      <c r="K51" s="865"/>
      <c r="L51" s="594" t="e">
        <f ca="1">mergeValue(A51) &amp;"."&amp; mergeValue(B51)&amp;"."&amp; mergeValue(C51)</f>
        <v>#NAME?</v>
      </c>
      <c r="M51" s="548" t="s">
        <v>7</v>
      </c>
      <c r="N51" s="647"/>
      <c r="O51" s="1287"/>
      <c r="P51" s="1288"/>
      <c r="Q51" s="1288"/>
      <c r="R51" s="1288"/>
      <c r="S51" s="1288"/>
      <c r="T51" s="1288"/>
      <c r="U51" s="1288"/>
      <c r="V51" s="1289"/>
      <c r="W51" s="631" t="s">
        <v>635</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31"/>
      <c r="B52" s="1231"/>
      <c r="C52" s="1231"/>
      <c r="D52" s="1231">
        <v>1</v>
      </c>
      <c r="E52" s="868"/>
      <c r="F52" s="868"/>
      <c r="G52" s="868"/>
      <c r="H52" s="868"/>
      <c r="I52" s="870"/>
      <c r="J52" s="862"/>
      <c r="K52" s="865"/>
      <c r="L52" s="594" t="e">
        <f ca="1">mergeValue(A52) &amp;"."&amp; mergeValue(B52)&amp;"."&amp; mergeValue(C52)&amp;"."&amp; mergeValue(D52)</f>
        <v>#NAME?</v>
      </c>
      <c r="M52" s="549" t="s">
        <v>22</v>
      </c>
      <c r="N52" s="647"/>
      <c r="O52" s="1287"/>
      <c r="P52" s="1288"/>
      <c r="Q52" s="1288"/>
      <c r="R52" s="1288"/>
      <c r="S52" s="1288"/>
      <c r="T52" s="1288"/>
      <c r="U52" s="1288"/>
      <c r="V52" s="1289"/>
      <c r="W52" s="631" t="s">
        <v>636</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31"/>
      <c r="B53" s="1231"/>
      <c r="C53" s="1231"/>
      <c r="D53" s="1231"/>
      <c r="E53" s="1231">
        <v>1</v>
      </c>
      <c r="F53" s="868"/>
      <c r="G53" s="868"/>
      <c r="H53" s="866">
        <v>1</v>
      </c>
      <c r="I53" s="1231">
        <v>1</v>
      </c>
      <c r="J53" s="868"/>
      <c r="K53" s="873"/>
      <c r="L53" s="594" t="e">
        <f ca="1">mergeValue(A53) &amp;"."&amp; mergeValue(B53)&amp;"."&amp; mergeValue(C53)&amp;"."&amp; mergeValue(D53)&amp;"."&amp; mergeValue(E53)</f>
        <v>#NAME?</v>
      </c>
      <c r="M53" s="555" t="s">
        <v>9</v>
      </c>
      <c r="N53" s="647"/>
      <c r="O53" s="1234"/>
      <c r="P53" s="1235"/>
      <c r="Q53" s="1235"/>
      <c r="R53" s="1235"/>
      <c r="S53" s="1235"/>
      <c r="T53" s="1235"/>
      <c r="U53" s="1235"/>
      <c r="V53" s="1236"/>
      <c r="W53" s="631" t="s">
        <v>640</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31"/>
      <c r="B54" s="1231"/>
      <c r="C54" s="1231"/>
      <c r="D54" s="1231"/>
      <c r="E54" s="1231"/>
      <c r="F54" s="1231">
        <v>1</v>
      </c>
      <c r="G54" s="866"/>
      <c r="H54" s="866"/>
      <c r="I54" s="1231"/>
      <c r="J54" s="1231">
        <v>1</v>
      </c>
      <c r="K54" s="874"/>
      <c r="L54" s="594" t="e">
        <f ca="1">mergeValue(A54) &amp;"."&amp; mergeValue(B54)&amp;"."&amp; mergeValue(C54)&amp;"."&amp; mergeValue(D54)&amp;"."&amp; mergeValue(E54)&amp;"."&amp; mergeValue(F54)</f>
        <v>#NAME?</v>
      </c>
      <c r="M54" s="556" t="s">
        <v>10</v>
      </c>
      <c r="N54" s="647"/>
      <c r="O54" s="1234"/>
      <c r="P54" s="1235"/>
      <c r="Q54" s="1235"/>
      <c r="R54" s="1235"/>
      <c r="S54" s="1235"/>
      <c r="T54" s="1235"/>
      <c r="U54" s="1235"/>
      <c r="V54" s="1236"/>
      <c r="W54" s="631" t="s">
        <v>638</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31"/>
      <c r="B55" s="1231"/>
      <c r="C55" s="1231"/>
      <c r="D55" s="1231"/>
      <c r="E55" s="1231"/>
      <c r="F55" s="1231"/>
      <c r="G55" s="866">
        <v>1</v>
      </c>
      <c r="H55" s="866"/>
      <c r="I55" s="1231"/>
      <c r="J55" s="1231"/>
      <c r="K55" s="874">
        <v>1</v>
      </c>
      <c r="L55" s="594" t="e">
        <f ca="1">mergeValue(A55) &amp;"."&amp; mergeValue(B55)&amp;"."&amp; mergeValue(C55)&amp;"."&amp; mergeValue(D55)&amp;"."&amp; mergeValue(E55)&amp;"."&amp; mergeValue(F55)&amp;"."&amp; mergeValue(G55)</f>
        <v>#NAME?</v>
      </c>
      <c r="M55" s="1070"/>
      <c r="N55" s="647"/>
      <c r="O55" s="563"/>
      <c r="P55" s="563"/>
      <c r="Q55" s="1095"/>
      <c r="R55" s="1226"/>
      <c r="S55" s="1227" t="s">
        <v>84</v>
      </c>
      <c r="T55" s="1226"/>
      <c r="U55" s="1227" t="s">
        <v>84</v>
      </c>
      <c r="V55" s="563"/>
      <c r="W55" s="1201" t="s">
        <v>657</v>
      </c>
      <c r="X55" s="586" t="e">
        <f ca="1">strCheckDate(O56:V56)</f>
        <v>#NAME?</v>
      </c>
      <c r="Y55" s="590"/>
      <c r="Z55" s="590" t="str">
        <f t="shared" si="1"/>
        <v/>
      </c>
      <c r="AA55" s="590"/>
      <c r="AB55" s="590"/>
      <c r="AC55" s="590"/>
      <c r="AD55" s="586"/>
      <c r="AE55" s="586"/>
      <c r="AF55" s="586"/>
      <c r="AG55" s="586"/>
      <c r="AH55" s="586"/>
      <c r="AI55" s="586"/>
      <c r="AJ55" s="586"/>
    </row>
    <row r="56" spans="1:36" s="524" customFormat="1" ht="14.25" hidden="1" customHeight="1">
      <c r="A56" s="1231"/>
      <c r="B56" s="1231"/>
      <c r="C56" s="1231"/>
      <c r="D56" s="1231"/>
      <c r="E56" s="1231"/>
      <c r="F56" s="1231"/>
      <c r="G56" s="866"/>
      <c r="H56" s="866"/>
      <c r="I56" s="1231"/>
      <c r="J56" s="1231"/>
      <c r="K56" s="874"/>
      <c r="L56" s="601"/>
      <c r="M56" s="647"/>
      <c r="N56" s="647"/>
      <c r="O56" s="563"/>
      <c r="P56" s="563"/>
      <c r="Q56" s="585" t="str">
        <f>R55 &amp; "-" &amp; T55</f>
        <v>-</v>
      </c>
      <c r="R56" s="1226"/>
      <c r="S56" s="1227"/>
      <c r="T56" s="1226"/>
      <c r="U56" s="1227"/>
      <c r="V56" s="563"/>
      <c r="W56" s="1201"/>
      <c r="X56" s="586"/>
      <c r="Y56" s="590"/>
      <c r="Z56" s="590" t="str">
        <f t="shared" si="1"/>
        <v/>
      </c>
      <c r="AA56" s="590"/>
      <c r="AB56" s="590"/>
      <c r="AC56" s="590"/>
      <c r="AD56" s="586"/>
      <c r="AE56" s="586"/>
      <c r="AF56" s="586"/>
      <c r="AG56" s="586"/>
      <c r="AH56" s="586"/>
      <c r="AI56" s="586"/>
      <c r="AJ56" s="586"/>
    </row>
    <row r="57" spans="1:36" s="524" customFormat="1" ht="15" customHeight="1">
      <c r="A57" s="1231"/>
      <c r="B57" s="1231"/>
      <c r="C57" s="1231"/>
      <c r="D57" s="1231"/>
      <c r="E57" s="1231"/>
      <c r="F57" s="1231"/>
      <c r="G57" s="868"/>
      <c r="H57" s="866"/>
      <c r="I57" s="1231"/>
      <c r="J57" s="1231"/>
      <c r="K57" s="873"/>
      <c r="L57" s="539"/>
      <c r="M57" s="558" t="s">
        <v>25</v>
      </c>
      <c r="N57" s="565"/>
      <c r="O57" s="565"/>
      <c r="P57" s="565"/>
      <c r="Q57" s="565"/>
      <c r="R57" s="565"/>
      <c r="S57" s="565"/>
      <c r="T57" s="565"/>
      <c r="U57" s="565"/>
      <c r="V57" s="561"/>
      <c r="W57" s="1201"/>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31"/>
      <c r="B58" s="1231"/>
      <c r="C58" s="1231"/>
      <c r="D58" s="1231"/>
      <c r="E58" s="1231"/>
      <c r="F58" s="868"/>
      <c r="G58" s="868"/>
      <c r="H58" s="866"/>
      <c r="I58" s="1231"/>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31"/>
      <c r="B59" s="1231"/>
      <c r="C59" s="1231"/>
      <c r="D59" s="1231"/>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31"/>
      <c r="B60" s="1231"/>
      <c r="C60" s="1231"/>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31"/>
      <c r="B61" s="1231"/>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31"/>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31">
        <v>1</v>
      </c>
      <c r="B67" s="884"/>
      <c r="C67" s="884"/>
      <c r="D67" s="884"/>
      <c r="E67" s="885"/>
      <c r="F67" s="886"/>
      <c r="G67" s="886"/>
      <c r="H67" s="886"/>
      <c r="I67" s="887"/>
      <c r="J67" s="882"/>
      <c r="K67" s="889"/>
      <c r="L67" s="594" t="e">
        <f ca="1">mergeValue(A67)</f>
        <v>#NAME?</v>
      </c>
      <c r="M67" s="642" t="s">
        <v>20</v>
      </c>
      <c r="N67" s="647"/>
      <c r="O67" s="1287"/>
      <c r="P67" s="1288"/>
      <c r="Q67" s="1288"/>
      <c r="R67" s="1288"/>
      <c r="S67" s="1288"/>
      <c r="T67" s="1288"/>
      <c r="U67" s="1288"/>
      <c r="V67" s="1289"/>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31"/>
      <c r="B68" s="1231">
        <v>1</v>
      </c>
      <c r="C68" s="884"/>
      <c r="D68" s="884"/>
      <c r="E68" s="886"/>
      <c r="F68" s="886"/>
      <c r="G68" s="886"/>
      <c r="H68" s="886"/>
      <c r="I68" s="881"/>
      <c r="J68" s="880"/>
      <c r="K68" s="883"/>
      <c r="L68" s="594" t="e">
        <f ca="1">mergeValue(A68) &amp;"."&amp; mergeValue(B68)</f>
        <v>#NAME?</v>
      </c>
      <c r="M68" s="547" t="s">
        <v>16</v>
      </c>
      <c r="N68" s="647"/>
      <c r="O68" s="1287"/>
      <c r="P68" s="1288"/>
      <c r="Q68" s="1288"/>
      <c r="R68" s="1288"/>
      <c r="S68" s="1288"/>
      <c r="T68" s="1288"/>
      <c r="U68" s="1288"/>
      <c r="V68" s="1289"/>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31"/>
      <c r="B69" s="1231"/>
      <c r="C69" s="1231">
        <v>1</v>
      </c>
      <c r="D69" s="884"/>
      <c r="E69" s="886"/>
      <c r="F69" s="886"/>
      <c r="G69" s="886"/>
      <c r="H69" s="886"/>
      <c r="I69" s="888"/>
      <c r="J69" s="880"/>
      <c r="K69" s="883"/>
      <c r="L69" s="594" t="e">
        <f ca="1">mergeValue(A69) &amp;"."&amp; mergeValue(B69)&amp;"."&amp; mergeValue(C69)</f>
        <v>#NAME?</v>
      </c>
      <c r="M69" s="548" t="s">
        <v>7</v>
      </c>
      <c r="N69" s="647"/>
      <c r="O69" s="1287"/>
      <c r="P69" s="1288"/>
      <c r="Q69" s="1288"/>
      <c r="R69" s="1288"/>
      <c r="S69" s="1288"/>
      <c r="T69" s="1288"/>
      <c r="U69" s="1288"/>
      <c r="V69" s="1289"/>
      <c r="W69" s="631" t="s">
        <v>635</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31"/>
      <c r="B70" s="1231"/>
      <c r="C70" s="1231"/>
      <c r="D70" s="1231">
        <v>1</v>
      </c>
      <c r="E70" s="886"/>
      <c r="F70" s="886"/>
      <c r="G70" s="886"/>
      <c r="H70" s="886"/>
      <c r="I70" s="888"/>
      <c r="J70" s="880"/>
      <c r="K70" s="883"/>
      <c r="L70" s="594" t="e">
        <f ca="1">mergeValue(A70) &amp;"."&amp; mergeValue(B70)&amp;"."&amp; mergeValue(C70)&amp;"."&amp; mergeValue(D70)</f>
        <v>#NAME?</v>
      </c>
      <c r="M70" s="549" t="s">
        <v>22</v>
      </c>
      <c r="N70" s="647"/>
      <c r="O70" s="1287"/>
      <c r="P70" s="1288"/>
      <c r="Q70" s="1288"/>
      <c r="R70" s="1288"/>
      <c r="S70" s="1288"/>
      <c r="T70" s="1288"/>
      <c r="U70" s="1288"/>
      <c r="V70" s="1289"/>
      <c r="W70" s="631" t="s">
        <v>636</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31"/>
      <c r="B71" s="1231"/>
      <c r="C71" s="1231"/>
      <c r="D71" s="1231"/>
      <c r="E71" s="1231">
        <v>1</v>
      </c>
      <c r="F71" s="886"/>
      <c r="G71" s="886"/>
      <c r="H71" s="884">
        <v>1</v>
      </c>
      <c r="I71" s="1231">
        <v>1</v>
      </c>
      <c r="J71" s="886"/>
      <c r="K71" s="891"/>
      <c r="L71" s="594" t="e">
        <f ca="1">mergeValue(A71) &amp;"."&amp; mergeValue(B71)&amp;"."&amp; mergeValue(C71)&amp;"."&amp; mergeValue(D71)&amp;"."&amp; mergeValue(E71)</f>
        <v>#NAME?</v>
      </c>
      <c r="M71" s="555" t="s">
        <v>9</v>
      </c>
      <c r="N71" s="647"/>
      <c r="O71" s="1234"/>
      <c r="P71" s="1235"/>
      <c r="Q71" s="1235"/>
      <c r="R71" s="1235"/>
      <c r="S71" s="1235"/>
      <c r="T71" s="1235"/>
      <c r="U71" s="1235"/>
      <c r="V71" s="1236"/>
      <c r="W71" s="631" t="s">
        <v>640</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31"/>
      <c r="B72" s="1231"/>
      <c r="C72" s="1231"/>
      <c r="D72" s="1231"/>
      <c r="E72" s="1231"/>
      <c r="F72" s="1231">
        <v>1</v>
      </c>
      <c r="G72" s="884"/>
      <c r="H72" s="884"/>
      <c r="I72" s="1231"/>
      <c r="J72" s="1231">
        <v>1</v>
      </c>
      <c r="K72" s="892"/>
      <c r="L72" s="594" t="e">
        <f ca="1">mergeValue(A72) &amp;"."&amp; mergeValue(B72)&amp;"."&amp; mergeValue(C72)&amp;"."&amp; mergeValue(D72)&amp;"."&amp; mergeValue(E72)&amp;"."&amp; mergeValue(F72)</f>
        <v>#NAME?</v>
      </c>
      <c r="M72" s="556" t="s">
        <v>10</v>
      </c>
      <c r="N72" s="647"/>
      <c r="O72" s="1234"/>
      <c r="P72" s="1235"/>
      <c r="Q72" s="1235"/>
      <c r="R72" s="1235"/>
      <c r="S72" s="1235"/>
      <c r="T72" s="1235"/>
      <c r="U72" s="1235"/>
      <c r="V72" s="1236"/>
      <c r="W72" s="631" t="s">
        <v>638</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31"/>
      <c r="B73" s="1231"/>
      <c r="C73" s="1231"/>
      <c r="D73" s="1231"/>
      <c r="E73" s="1231"/>
      <c r="F73" s="1231"/>
      <c r="G73" s="884">
        <v>1</v>
      </c>
      <c r="H73" s="884"/>
      <c r="I73" s="1231"/>
      <c r="J73" s="1231"/>
      <c r="K73" s="892">
        <v>1</v>
      </c>
      <c r="L73" s="594" t="e">
        <f ca="1">mergeValue(A73) &amp;"."&amp; mergeValue(B73)&amp;"."&amp; mergeValue(C73)&amp;"."&amp; mergeValue(D73)&amp;"."&amp; mergeValue(E73)&amp;"."&amp; mergeValue(F73)&amp;"."&amp; mergeValue(G73)</f>
        <v>#NAME?</v>
      </c>
      <c r="M73" s="1070"/>
      <c r="N73" s="647"/>
      <c r="O73" s="563"/>
      <c r="P73" s="563"/>
      <c r="Q73" s="1095"/>
      <c r="R73" s="1226"/>
      <c r="S73" s="1227" t="s">
        <v>84</v>
      </c>
      <c r="T73" s="1226"/>
      <c r="U73" s="1227" t="s">
        <v>84</v>
      </c>
      <c r="V73" s="563"/>
      <c r="W73" s="1201" t="s">
        <v>657</v>
      </c>
      <c r="X73" s="586" t="e">
        <f ca="1">strCheckDate(O74:V74)</f>
        <v>#NAME?</v>
      </c>
      <c r="Y73" s="590"/>
      <c r="Z73" s="590" t="str">
        <f t="shared" si="2"/>
        <v/>
      </c>
      <c r="AA73" s="590"/>
      <c r="AB73" s="590"/>
      <c r="AC73" s="590"/>
      <c r="AD73" s="586"/>
      <c r="AE73" s="586"/>
      <c r="AF73" s="586"/>
      <c r="AG73" s="586"/>
      <c r="AH73" s="586"/>
      <c r="AI73" s="586"/>
      <c r="AJ73" s="586"/>
    </row>
    <row r="74" spans="1:36" s="524" customFormat="1" ht="14.25" hidden="1" customHeight="1">
      <c r="A74" s="1231"/>
      <c r="B74" s="1231"/>
      <c r="C74" s="1231"/>
      <c r="D74" s="1231"/>
      <c r="E74" s="1231"/>
      <c r="F74" s="1231"/>
      <c r="G74" s="884"/>
      <c r="H74" s="884"/>
      <c r="I74" s="1231"/>
      <c r="J74" s="1231"/>
      <c r="K74" s="892"/>
      <c r="L74" s="601"/>
      <c r="M74" s="647"/>
      <c r="N74" s="647"/>
      <c r="O74" s="563"/>
      <c r="P74" s="563"/>
      <c r="Q74" s="585" t="str">
        <f>R73 &amp; "-" &amp; T73</f>
        <v>-</v>
      </c>
      <c r="R74" s="1226"/>
      <c r="S74" s="1227"/>
      <c r="T74" s="1226"/>
      <c r="U74" s="1227"/>
      <c r="V74" s="563"/>
      <c r="W74" s="1201"/>
      <c r="X74" s="586"/>
      <c r="Y74" s="590"/>
      <c r="Z74" s="590" t="str">
        <f t="shared" si="2"/>
        <v/>
      </c>
      <c r="AA74" s="590"/>
      <c r="AB74" s="590"/>
      <c r="AC74" s="590"/>
      <c r="AD74" s="586"/>
      <c r="AE74" s="586"/>
      <c r="AF74" s="586"/>
      <c r="AG74" s="586"/>
      <c r="AH74" s="586"/>
      <c r="AI74" s="586"/>
      <c r="AJ74" s="586"/>
    </row>
    <row r="75" spans="1:36" s="524" customFormat="1" ht="15" customHeight="1">
      <c r="A75" s="1231"/>
      <c r="B75" s="1231"/>
      <c r="C75" s="1231"/>
      <c r="D75" s="1231"/>
      <c r="E75" s="1231"/>
      <c r="F75" s="1231"/>
      <c r="G75" s="886"/>
      <c r="H75" s="884"/>
      <c r="I75" s="1231"/>
      <c r="J75" s="1231"/>
      <c r="K75" s="891"/>
      <c r="L75" s="539"/>
      <c r="M75" s="558" t="s">
        <v>25</v>
      </c>
      <c r="N75" s="565"/>
      <c r="O75" s="565"/>
      <c r="P75" s="565"/>
      <c r="Q75" s="565"/>
      <c r="R75" s="565"/>
      <c r="S75" s="565"/>
      <c r="T75" s="565"/>
      <c r="U75" s="565"/>
      <c r="V75" s="561"/>
      <c r="W75" s="1201"/>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31"/>
      <c r="B76" s="1231"/>
      <c r="C76" s="1231"/>
      <c r="D76" s="1231"/>
      <c r="E76" s="1231"/>
      <c r="F76" s="886"/>
      <c r="G76" s="886"/>
      <c r="H76" s="884"/>
      <c r="I76" s="1231"/>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31"/>
      <c r="B77" s="1231"/>
      <c r="C77" s="1231"/>
      <c r="D77" s="1231"/>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31"/>
      <c r="B78" s="1231"/>
      <c r="C78" s="1231"/>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31"/>
      <c r="B79" s="1231"/>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31"/>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31">
        <v>1</v>
      </c>
      <c r="B85" s="920"/>
      <c r="C85" s="920"/>
      <c r="D85" s="920"/>
      <c r="E85" s="921"/>
      <c r="F85" s="922"/>
      <c r="G85" s="920"/>
      <c r="H85" s="920"/>
      <c r="I85" s="923"/>
      <c r="J85" s="918"/>
      <c r="K85" s="927">
        <v>1</v>
      </c>
      <c r="L85" s="594" t="e">
        <f ca="1">mergeValue(A85)</f>
        <v>#NAME?</v>
      </c>
      <c r="M85" s="642" t="s">
        <v>20</v>
      </c>
      <c r="N85" s="581"/>
      <c r="O85" s="1281"/>
      <c r="P85" s="1282"/>
      <c r="Q85" s="1282"/>
      <c r="R85" s="1282"/>
      <c r="S85" s="1282"/>
      <c r="T85" s="1282"/>
      <c r="U85" s="1282"/>
      <c r="V85" s="1283"/>
      <c r="W85" s="631" t="s">
        <v>660</v>
      </c>
      <c r="X85" s="586"/>
      <c r="Y85" s="586"/>
      <c r="Z85" s="586"/>
      <c r="AA85" s="586"/>
      <c r="AB85" s="586"/>
      <c r="AC85" s="586"/>
      <c r="AD85" s="586"/>
      <c r="AE85" s="586"/>
      <c r="AF85" s="586"/>
      <c r="AG85" s="586"/>
      <c r="AH85" s="586"/>
      <c r="AI85" s="586"/>
    </row>
    <row r="86" spans="1:36" s="524" customFormat="1" ht="22.5">
      <c r="A86" s="1231"/>
      <c r="B86" s="1231">
        <v>1</v>
      </c>
      <c r="C86" s="920"/>
      <c r="D86" s="920"/>
      <c r="E86" s="922"/>
      <c r="F86" s="922"/>
      <c r="G86" s="920"/>
      <c r="H86" s="920"/>
      <c r="I86" s="917"/>
      <c r="J86" s="916"/>
      <c r="K86" s="927">
        <v>1</v>
      </c>
      <c r="L86" s="594" t="e">
        <f ca="1">mergeValue(A86) &amp;"."&amp; mergeValue(B86)</f>
        <v>#NAME?</v>
      </c>
      <c r="M86" s="547" t="s">
        <v>16</v>
      </c>
      <c r="N86" s="581"/>
      <c r="O86" s="1281"/>
      <c r="P86" s="1282"/>
      <c r="Q86" s="1282"/>
      <c r="R86" s="1282"/>
      <c r="S86" s="1282"/>
      <c r="T86" s="1282"/>
      <c r="U86" s="1282"/>
      <c r="V86" s="1283"/>
      <c r="W86" s="631" t="s">
        <v>477</v>
      </c>
      <c r="X86" s="586"/>
      <c r="Y86" s="586"/>
      <c r="Z86" s="586"/>
      <c r="AA86" s="586"/>
      <c r="AB86" s="586"/>
      <c r="AC86" s="586"/>
      <c r="AD86" s="586"/>
      <c r="AE86" s="586"/>
      <c r="AF86" s="586"/>
      <c r="AG86" s="586"/>
      <c r="AH86" s="586"/>
      <c r="AI86" s="586"/>
    </row>
    <row r="87" spans="1:36" s="524" customFormat="1" ht="22.5">
      <c r="A87" s="1231"/>
      <c r="B87" s="1231"/>
      <c r="C87" s="1231">
        <v>1</v>
      </c>
      <c r="D87" s="920"/>
      <c r="E87" s="922"/>
      <c r="F87" s="922"/>
      <c r="G87" s="920"/>
      <c r="H87" s="920"/>
      <c r="I87" s="924"/>
      <c r="J87" s="916"/>
      <c r="K87" s="927">
        <v>1</v>
      </c>
      <c r="L87" s="594" t="e">
        <f ca="1">mergeValue(A87) &amp;"."&amp; mergeValue(B87)&amp;"."&amp; mergeValue(C87)</f>
        <v>#NAME?</v>
      </c>
      <c r="M87" s="548" t="s">
        <v>7</v>
      </c>
      <c r="N87" s="581"/>
      <c r="O87" s="1281"/>
      <c r="P87" s="1282"/>
      <c r="Q87" s="1282"/>
      <c r="R87" s="1282"/>
      <c r="S87" s="1282"/>
      <c r="T87" s="1282"/>
      <c r="U87" s="1282"/>
      <c r="V87" s="1283"/>
      <c r="W87" s="631" t="s">
        <v>635</v>
      </c>
      <c r="X87" s="586"/>
      <c r="Y87" s="586"/>
      <c r="Z87" s="586"/>
      <c r="AA87" s="586"/>
      <c r="AB87" s="586"/>
      <c r="AC87" s="586"/>
      <c r="AD87" s="586"/>
      <c r="AE87" s="586"/>
      <c r="AF87" s="586"/>
      <c r="AG87" s="586"/>
      <c r="AH87" s="586"/>
      <c r="AI87" s="586"/>
    </row>
    <row r="88" spans="1:36" s="524" customFormat="1" ht="22.5">
      <c r="A88" s="1231"/>
      <c r="B88" s="1231"/>
      <c r="C88" s="1231"/>
      <c r="D88" s="1231">
        <v>1</v>
      </c>
      <c r="E88" s="922"/>
      <c r="F88" s="922"/>
      <c r="G88" s="920"/>
      <c r="H88" s="920"/>
      <c r="I88" s="1231">
        <v>1</v>
      </c>
      <c r="J88" s="916"/>
      <c r="K88" s="927">
        <v>1</v>
      </c>
      <c r="L88" s="594" t="e">
        <f ca="1">mergeValue(A88) &amp;"."&amp; mergeValue(B88)&amp;"."&amp; mergeValue(C88)&amp;"."&amp; mergeValue(D88)</f>
        <v>#NAME?</v>
      </c>
      <c r="M88" s="549" t="s">
        <v>22</v>
      </c>
      <c r="N88" s="581"/>
      <c r="O88" s="1281"/>
      <c r="P88" s="1282"/>
      <c r="Q88" s="1282"/>
      <c r="R88" s="1282"/>
      <c r="S88" s="1282"/>
      <c r="T88" s="1282"/>
      <c r="U88" s="1282"/>
      <c r="V88" s="1283"/>
      <c r="W88" s="631" t="s">
        <v>636</v>
      </c>
      <c r="X88" s="586"/>
      <c r="Y88" s="586"/>
      <c r="Z88" s="586"/>
      <c r="AA88" s="586"/>
      <c r="AB88" s="586"/>
      <c r="AC88" s="586"/>
      <c r="AD88" s="586"/>
      <c r="AE88" s="586"/>
      <c r="AF88" s="586"/>
      <c r="AG88" s="586"/>
      <c r="AH88" s="586"/>
      <c r="AI88" s="586"/>
    </row>
    <row r="89" spans="1:36" s="524" customFormat="1" ht="11.25" hidden="1" customHeight="1">
      <c r="A89" s="1231"/>
      <c r="B89" s="1231"/>
      <c r="C89" s="1231"/>
      <c r="D89" s="1231"/>
      <c r="E89" s="1231">
        <v>1</v>
      </c>
      <c r="F89" s="922"/>
      <c r="G89" s="920"/>
      <c r="H89" s="920"/>
      <c r="I89" s="1231"/>
      <c r="J89" s="922"/>
      <c r="K89" s="927">
        <v>1</v>
      </c>
      <c r="L89" s="594"/>
      <c r="M89" s="555"/>
      <c r="N89" s="582"/>
      <c r="O89" s="1284"/>
      <c r="P89" s="1285"/>
      <c r="Q89" s="1285"/>
      <c r="R89" s="1285"/>
      <c r="S89" s="1285"/>
      <c r="T89" s="1285"/>
      <c r="U89" s="1285"/>
      <c r="V89" s="1286"/>
      <c r="W89" s="560"/>
      <c r="X89" s="586"/>
      <c r="Y89" s="586"/>
      <c r="Z89" s="586"/>
      <c r="AA89" s="586"/>
      <c r="AB89" s="586"/>
      <c r="AC89" s="586"/>
      <c r="AD89" s="586"/>
      <c r="AE89" s="586"/>
      <c r="AF89" s="586"/>
      <c r="AG89" s="586"/>
      <c r="AH89" s="586"/>
      <c r="AI89" s="586"/>
    </row>
    <row r="90" spans="1:36" s="524" customFormat="1" ht="90">
      <c r="A90" s="1231"/>
      <c r="B90" s="1231"/>
      <c r="C90" s="1231"/>
      <c r="D90" s="1231"/>
      <c r="E90" s="1231"/>
      <c r="F90" s="1231">
        <v>1</v>
      </c>
      <c r="G90" s="920"/>
      <c r="H90" s="920"/>
      <c r="I90" s="1231"/>
      <c r="J90" s="1251"/>
      <c r="K90" s="927">
        <v>1</v>
      </c>
      <c r="L90" s="594" t="e">
        <f ca="1">mergeValue(A90) &amp;"."&amp; mergeValue(B90)&amp;"."&amp; mergeValue(C90)&amp;"."&amp; mergeValue(D90)&amp;"."&amp;  mergeValue(F90)</f>
        <v>#NAME?</v>
      </c>
      <c r="M90" s="555" t="s">
        <v>10</v>
      </c>
      <c r="N90" s="582"/>
      <c r="O90" s="1234"/>
      <c r="P90" s="1235"/>
      <c r="Q90" s="1235"/>
      <c r="R90" s="1235"/>
      <c r="S90" s="1235"/>
      <c r="T90" s="1235"/>
      <c r="U90" s="1235"/>
      <c r="V90" s="1236"/>
      <c r="W90" s="631" t="s">
        <v>637</v>
      </c>
      <c r="X90" s="586"/>
      <c r="Y90" s="590" t="e">
        <f ca="1">strCheckUnique(Z90:Z93)</f>
        <v>#NAME?</v>
      </c>
      <c r="Z90" s="586"/>
      <c r="AA90" s="590"/>
      <c r="AB90" s="586"/>
      <c r="AC90" s="586"/>
      <c r="AD90" s="586"/>
      <c r="AE90" s="586"/>
      <c r="AF90" s="586"/>
      <c r="AG90" s="586"/>
      <c r="AH90" s="586"/>
      <c r="AI90" s="586"/>
    </row>
    <row r="91" spans="1:36" s="524" customFormat="1" ht="192" customHeight="1">
      <c r="A91" s="1231"/>
      <c r="B91" s="1231"/>
      <c r="C91" s="1231"/>
      <c r="D91" s="1231"/>
      <c r="E91" s="1231"/>
      <c r="F91" s="1231"/>
      <c r="G91" s="920">
        <v>1</v>
      </c>
      <c r="H91" s="920"/>
      <c r="I91" s="1231"/>
      <c r="J91" s="1251"/>
      <c r="K91" s="919"/>
      <c r="L91" s="594" t="e">
        <f ca="1">mergeValue(A91) &amp;"."&amp; mergeValue(B91)&amp;"."&amp; mergeValue(C91)&amp;"."&amp; mergeValue(D91)&amp;"."&amp;  mergeValue(F91)&amp;"."&amp;  mergeValue(G91)</f>
        <v>#NAME?</v>
      </c>
      <c r="M91" s="1070"/>
      <c r="N91" s="587"/>
      <c r="O91" s="563"/>
      <c r="P91" s="563"/>
      <c r="Q91" s="563"/>
      <c r="R91" s="1241"/>
      <c r="S91" s="1227" t="s">
        <v>84</v>
      </c>
      <c r="T91" s="1241"/>
      <c r="U91" s="1227" t="s">
        <v>84</v>
      </c>
      <c r="V91" s="538"/>
      <c r="W91" s="1201" t="s">
        <v>661</v>
      </c>
      <c r="X91" s="586" t="e">
        <f ca="1">strCheckDate(O92:V92)</f>
        <v>#NAME?</v>
      </c>
      <c r="Y91" s="590"/>
      <c r="Z91" s="590" t="str">
        <f>IF(M91="","",M91 )</f>
        <v/>
      </c>
      <c r="AA91" s="590"/>
      <c r="AB91" s="590"/>
      <c r="AC91" s="590"/>
      <c r="AD91" s="586"/>
      <c r="AE91" s="586"/>
      <c r="AF91" s="586"/>
      <c r="AG91" s="586"/>
      <c r="AH91" s="586"/>
      <c r="AI91" s="586"/>
    </row>
    <row r="92" spans="1:36" s="524" customFormat="1" ht="11.25" hidden="1" customHeight="1">
      <c r="A92" s="1231"/>
      <c r="B92" s="1231"/>
      <c r="C92" s="1231"/>
      <c r="D92" s="1231"/>
      <c r="E92" s="1231"/>
      <c r="F92" s="1231"/>
      <c r="G92" s="920"/>
      <c r="H92" s="920"/>
      <c r="I92" s="1231"/>
      <c r="J92" s="1251"/>
      <c r="K92" s="927">
        <v>1</v>
      </c>
      <c r="L92" s="601"/>
      <c r="M92" s="647"/>
      <c r="N92" s="587"/>
      <c r="O92" s="563"/>
      <c r="P92" s="563"/>
      <c r="Q92" s="585" t="str">
        <f>R91 &amp; "-" &amp; T91</f>
        <v>-</v>
      </c>
      <c r="R92" s="1241"/>
      <c r="S92" s="1227"/>
      <c r="T92" s="1241"/>
      <c r="U92" s="1227"/>
      <c r="V92" s="538"/>
      <c r="W92" s="1201"/>
      <c r="X92" s="586"/>
      <c r="Y92" s="590"/>
      <c r="Z92" s="590"/>
      <c r="AA92" s="590"/>
      <c r="AB92" s="590"/>
      <c r="AC92" s="590"/>
      <c r="AD92" s="586"/>
      <c r="AE92" s="586"/>
      <c r="AF92" s="586"/>
      <c r="AG92" s="586"/>
      <c r="AH92" s="586"/>
      <c r="AI92" s="586"/>
    </row>
    <row r="93" spans="1:36" s="523" customFormat="1" ht="15" customHeight="1">
      <c r="A93" s="1231"/>
      <c r="B93" s="1231"/>
      <c r="C93" s="1231"/>
      <c r="D93" s="1231"/>
      <c r="E93" s="1231"/>
      <c r="F93" s="1231"/>
      <c r="G93" s="920"/>
      <c r="H93" s="920"/>
      <c r="I93" s="1231"/>
      <c r="J93" s="1251"/>
      <c r="K93" s="927">
        <v>1</v>
      </c>
      <c r="L93" s="539"/>
      <c r="M93" s="557" t="s">
        <v>25</v>
      </c>
      <c r="N93" s="552"/>
      <c r="O93" s="546"/>
      <c r="P93" s="546"/>
      <c r="Q93" s="546"/>
      <c r="R93" s="574"/>
      <c r="S93" s="565"/>
      <c r="T93" s="564"/>
      <c r="U93" s="552"/>
      <c r="V93" s="561"/>
      <c r="W93" s="1201"/>
      <c r="X93" s="588"/>
      <c r="Y93" s="588"/>
      <c r="Z93" s="588"/>
      <c r="AA93" s="588"/>
      <c r="AB93" s="588"/>
      <c r="AC93" s="588"/>
      <c r="AD93" s="588"/>
      <c r="AE93" s="588"/>
      <c r="AF93" s="588"/>
      <c r="AG93" s="588"/>
      <c r="AH93" s="588"/>
      <c r="AI93" s="588"/>
    </row>
    <row r="94" spans="1:36" s="523" customFormat="1" ht="15" customHeight="1">
      <c r="A94" s="1231"/>
      <c r="B94" s="1231"/>
      <c r="C94" s="1231"/>
      <c r="D94" s="1231"/>
      <c r="E94" s="1231"/>
      <c r="F94" s="922"/>
      <c r="G94" s="922"/>
      <c r="H94" s="920"/>
      <c r="I94" s="1231"/>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31"/>
      <c r="B95" s="1231"/>
      <c r="C95" s="1231"/>
      <c r="D95" s="1231"/>
      <c r="E95" s="922"/>
      <c r="F95" s="922"/>
      <c r="G95" s="922"/>
      <c r="H95" s="920"/>
      <c r="I95" s="1231"/>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31"/>
      <c r="B96" s="1231"/>
      <c r="C96" s="1231"/>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31"/>
      <c r="B97" s="1231"/>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31"/>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31">
        <v>1</v>
      </c>
      <c r="B103" s="1080"/>
      <c r="C103" s="1080"/>
      <c r="D103" s="1080"/>
      <c r="E103" s="1081"/>
      <c r="F103" s="1082"/>
      <c r="G103" s="1080"/>
      <c r="H103" s="1080"/>
      <c r="I103" s="1061"/>
      <c r="J103" s="1066"/>
      <c r="K103" s="1066"/>
      <c r="L103" s="594" t="e">
        <f ca="1">mergeValue(A103)</f>
        <v>#NAME?</v>
      </c>
      <c r="M103" s="642" t="s">
        <v>20</v>
      </c>
      <c r="N103" s="581"/>
      <c r="O103" s="1281"/>
      <c r="P103" s="1282"/>
      <c r="Q103" s="1282"/>
      <c r="R103" s="1282"/>
      <c r="S103" s="1282"/>
      <c r="T103" s="1282"/>
      <c r="U103" s="1282"/>
      <c r="V103" s="1282"/>
      <c r="W103" s="1282"/>
      <c r="X103" s="1282"/>
      <c r="Y103" s="1282"/>
      <c r="Z103" s="1282"/>
      <c r="AA103" s="1283"/>
      <c r="AB103" s="631" t="s">
        <v>476</v>
      </c>
      <c r="AC103" s="586"/>
      <c r="AD103" s="586"/>
      <c r="AE103" s="586"/>
      <c r="AF103" s="586"/>
      <c r="AG103" s="586"/>
      <c r="AH103" s="586"/>
      <c r="AI103" s="586"/>
      <c r="AJ103" s="586"/>
      <c r="AK103" s="586"/>
      <c r="AL103" s="586"/>
      <c r="AM103" s="586"/>
      <c r="AN103" s="586"/>
    </row>
    <row r="104" spans="1:40" s="524" customFormat="1" ht="22.5">
      <c r="A104" s="1231"/>
      <c r="B104" s="1231">
        <v>1</v>
      </c>
      <c r="C104" s="1080"/>
      <c r="D104" s="1080"/>
      <c r="E104" s="1082"/>
      <c r="F104" s="1082"/>
      <c r="G104" s="1080"/>
      <c r="H104" s="1080"/>
      <c r="I104" s="1068"/>
      <c r="J104" s="1063"/>
      <c r="K104" s="1062"/>
      <c r="L104" s="594" t="e">
        <f ca="1">mergeValue(A104) &amp;"."&amp; mergeValue(B104)</f>
        <v>#NAME?</v>
      </c>
      <c r="M104" s="547" t="s">
        <v>16</v>
      </c>
      <c r="N104" s="581"/>
      <c r="O104" s="1281"/>
      <c r="P104" s="1282"/>
      <c r="Q104" s="1282"/>
      <c r="R104" s="1282"/>
      <c r="S104" s="1282"/>
      <c r="T104" s="1282"/>
      <c r="U104" s="1282"/>
      <c r="V104" s="1282"/>
      <c r="W104" s="1282"/>
      <c r="X104" s="1282"/>
      <c r="Y104" s="1282"/>
      <c r="Z104" s="1282"/>
      <c r="AA104" s="1283"/>
      <c r="AB104" s="631" t="s">
        <v>477</v>
      </c>
      <c r="AC104" s="586"/>
      <c r="AD104" s="586"/>
      <c r="AE104" s="586"/>
      <c r="AF104" s="586"/>
      <c r="AG104" s="586"/>
      <c r="AH104" s="586"/>
      <c r="AI104" s="586"/>
      <c r="AJ104" s="586"/>
      <c r="AK104" s="586"/>
      <c r="AL104" s="586"/>
      <c r="AM104" s="586"/>
      <c r="AN104" s="586"/>
    </row>
    <row r="105" spans="1:40" s="524" customFormat="1" ht="22.5">
      <c r="A105" s="1231"/>
      <c r="B105" s="1231"/>
      <c r="C105" s="1231">
        <v>1</v>
      </c>
      <c r="D105" s="1080"/>
      <c r="E105" s="1082"/>
      <c r="F105" s="1082"/>
      <c r="G105" s="1080"/>
      <c r="H105" s="1080"/>
      <c r="I105" s="1068"/>
      <c r="J105" s="1063"/>
      <c r="K105" s="1062"/>
      <c r="L105" s="594" t="e">
        <f ca="1">mergeValue(A105) &amp;"."&amp; mergeValue(B105)&amp;"."&amp; mergeValue(C105)</f>
        <v>#NAME?</v>
      </c>
      <c r="M105" s="548" t="s">
        <v>7</v>
      </c>
      <c r="N105" s="581"/>
      <c r="O105" s="1281"/>
      <c r="P105" s="1282"/>
      <c r="Q105" s="1282"/>
      <c r="R105" s="1282"/>
      <c r="S105" s="1282"/>
      <c r="T105" s="1282"/>
      <c r="U105" s="1282"/>
      <c r="V105" s="1282"/>
      <c r="W105" s="1282"/>
      <c r="X105" s="1282"/>
      <c r="Y105" s="1282"/>
      <c r="Z105" s="1282"/>
      <c r="AA105" s="1283"/>
      <c r="AB105" s="631" t="s">
        <v>635</v>
      </c>
      <c r="AC105" s="586"/>
      <c r="AD105" s="586"/>
      <c r="AE105" s="586"/>
      <c r="AF105" s="586"/>
      <c r="AG105" s="586"/>
      <c r="AH105" s="586"/>
      <c r="AI105" s="586"/>
      <c r="AJ105" s="586"/>
      <c r="AK105" s="586"/>
      <c r="AL105" s="586"/>
      <c r="AM105" s="586"/>
      <c r="AN105" s="586"/>
    </row>
    <row r="106" spans="1:40" s="524" customFormat="1" ht="22.5">
      <c r="A106" s="1231"/>
      <c r="B106" s="1231"/>
      <c r="C106" s="1231"/>
      <c r="D106" s="1231">
        <v>1</v>
      </c>
      <c r="E106" s="1082"/>
      <c r="F106" s="1082"/>
      <c r="G106" s="1080"/>
      <c r="H106" s="1080"/>
      <c r="I106" s="1068"/>
      <c r="J106" s="1063"/>
      <c r="K106" s="1062"/>
      <c r="L106" s="594" t="e">
        <f ca="1">mergeValue(A106) &amp;"."&amp; mergeValue(B106)&amp;"."&amp; mergeValue(C106)&amp;"."&amp; mergeValue(D106)</f>
        <v>#NAME?</v>
      </c>
      <c r="M106" s="549" t="s">
        <v>22</v>
      </c>
      <c r="N106" s="581"/>
      <c r="O106" s="1281"/>
      <c r="P106" s="1282"/>
      <c r="Q106" s="1282"/>
      <c r="R106" s="1282"/>
      <c r="S106" s="1282"/>
      <c r="T106" s="1282"/>
      <c r="U106" s="1282"/>
      <c r="V106" s="1282"/>
      <c r="W106" s="1282"/>
      <c r="X106" s="1282"/>
      <c r="Y106" s="1282"/>
      <c r="Z106" s="1282"/>
      <c r="AA106" s="1283"/>
      <c r="AB106" s="631" t="s">
        <v>636</v>
      </c>
      <c r="AC106" s="586"/>
      <c r="AD106" s="586"/>
      <c r="AE106" s="586"/>
      <c r="AF106" s="586"/>
      <c r="AG106" s="586"/>
      <c r="AH106" s="586"/>
      <c r="AI106" s="586"/>
      <c r="AJ106" s="586"/>
      <c r="AK106" s="586"/>
      <c r="AL106" s="586"/>
      <c r="AM106" s="586"/>
      <c r="AN106" s="586"/>
    </row>
    <row r="107" spans="1:40" s="524" customFormat="1" ht="0.2" customHeight="1">
      <c r="A107" s="1231"/>
      <c r="B107" s="1231"/>
      <c r="C107" s="1231"/>
      <c r="D107" s="1231"/>
      <c r="E107" s="1231">
        <v>1</v>
      </c>
      <c r="F107" s="1082"/>
      <c r="G107" s="1080"/>
      <c r="H107" s="1080"/>
      <c r="I107" s="1067"/>
      <c r="J107" s="1063"/>
      <c r="K107" s="1062"/>
      <c r="L107" s="594"/>
      <c r="M107" s="555"/>
      <c r="N107" s="582"/>
      <c r="O107" s="1284"/>
      <c r="P107" s="1285"/>
      <c r="Q107" s="1285"/>
      <c r="R107" s="1285"/>
      <c r="S107" s="1285"/>
      <c r="T107" s="1285"/>
      <c r="U107" s="1285"/>
      <c r="V107" s="1285"/>
      <c r="W107" s="1285"/>
      <c r="X107" s="1285"/>
      <c r="Y107" s="1285"/>
      <c r="Z107" s="1285"/>
      <c r="AA107" s="1286"/>
      <c r="AB107" s="631"/>
      <c r="AC107" s="586"/>
      <c r="AD107" s="586"/>
      <c r="AE107" s="586"/>
      <c r="AF107" s="586"/>
      <c r="AG107" s="586"/>
      <c r="AH107" s="586"/>
      <c r="AI107" s="586"/>
      <c r="AJ107" s="586"/>
      <c r="AK107" s="586"/>
      <c r="AL107" s="586"/>
      <c r="AM107" s="586"/>
      <c r="AN107" s="586"/>
    </row>
    <row r="108" spans="1:40" s="524" customFormat="1" ht="90">
      <c r="A108" s="1231"/>
      <c r="B108" s="1231"/>
      <c r="C108" s="1231"/>
      <c r="D108" s="1231"/>
      <c r="E108" s="1231"/>
      <c r="F108" s="1231">
        <v>1</v>
      </c>
      <c r="G108" s="1080"/>
      <c r="H108" s="1080"/>
      <c r="I108" s="1253"/>
      <c r="J108" s="1063"/>
      <c r="K108" s="1062"/>
      <c r="L108" s="594" t="e">
        <f ca="1">mergeValue(A108) &amp;"."&amp; mergeValue(B108)&amp;"."&amp; mergeValue(C108)&amp;"."&amp; mergeValue(D108)&amp;"."&amp; mergeValue(F108)</f>
        <v>#NAME?</v>
      </c>
      <c r="M108" s="556" t="s">
        <v>10</v>
      </c>
      <c r="N108" s="582"/>
      <c r="O108" s="1234"/>
      <c r="P108" s="1235"/>
      <c r="Q108" s="1235"/>
      <c r="R108" s="1235"/>
      <c r="S108" s="1235"/>
      <c r="T108" s="1235"/>
      <c r="U108" s="1235"/>
      <c r="V108" s="1235"/>
      <c r="W108" s="1235"/>
      <c r="X108" s="1235"/>
      <c r="Y108" s="1235"/>
      <c r="Z108" s="1235"/>
      <c r="AA108" s="1236"/>
      <c r="AB108" s="631" t="s">
        <v>637</v>
      </c>
      <c r="AC108" s="586"/>
      <c r="AD108" s="590" t="e">
        <f ca="1">strCheckUnique(AE108:AE113)</f>
        <v>#NAME?</v>
      </c>
      <c r="AE108" s="586"/>
      <c r="AF108" s="590"/>
      <c r="AG108" s="586"/>
      <c r="AH108" s="586"/>
      <c r="AI108" s="586"/>
      <c r="AJ108" s="586"/>
      <c r="AK108" s="586"/>
      <c r="AL108" s="586"/>
      <c r="AM108" s="586"/>
      <c r="AN108" s="586"/>
    </row>
    <row r="109" spans="1:40" s="524" customFormat="1" ht="135">
      <c r="A109" s="1231"/>
      <c r="B109" s="1231"/>
      <c r="C109" s="1231"/>
      <c r="D109" s="1231"/>
      <c r="E109" s="1231"/>
      <c r="F109" s="1231"/>
      <c r="G109" s="1231">
        <v>1</v>
      </c>
      <c r="H109" s="1080"/>
      <c r="I109" s="1253"/>
      <c r="J109" s="1254"/>
      <c r="K109" s="1069"/>
      <c r="L109" s="594" t="e">
        <f ca="1">mergeValue(A109) &amp;"."&amp; mergeValue(B109)&amp;"."&amp; mergeValue(C109)&amp;"."&amp; mergeValue(D109)&amp;"."&amp; mergeValue(F109)&amp;"."&amp; mergeValue(G109)</f>
        <v>#NAME?</v>
      </c>
      <c r="M109" s="1070" t="s">
        <v>652</v>
      </c>
      <c r="N109" s="647"/>
      <c r="O109" s="563"/>
      <c r="P109" s="563"/>
      <c r="Q109" s="563"/>
      <c r="R109" s="494"/>
      <c r="S109" s="1096"/>
      <c r="T109" s="494"/>
      <c r="U109" s="1096"/>
      <c r="V109" s="585" t="str">
        <f>W109 &amp; "-" &amp; Y109</f>
        <v>-</v>
      </c>
      <c r="W109" s="1241"/>
      <c r="X109" s="1227" t="s">
        <v>84</v>
      </c>
      <c r="Y109" s="1241"/>
      <c r="Z109" s="1227" t="s">
        <v>84</v>
      </c>
      <c r="AA109" s="538"/>
      <c r="AB109" s="631" t="s">
        <v>670</v>
      </c>
      <c r="AC109" s="586" t="e">
        <f ca="1">strCheckDate(O109:AA109)</f>
        <v>#NAME?</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31"/>
      <c r="B110" s="1231"/>
      <c r="C110" s="1231"/>
      <c r="D110" s="1231"/>
      <c r="E110" s="1231"/>
      <c r="F110" s="1231"/>
      <c r="G110" s="1231"/>
      <c r="H110" s="1080">
        <v>1</v>
      </c>
      <c r="I110" s="1253"/>
      <c r="J110" s="1254"/>
      <c r="K110" s="1069"/>
      <c r="L110" s="594" t="e">
        <f ca="1">mergeValue(A110) &amp;"."&amp; mergeValue(B110)&amp;"."&amp; mergeValue(C110)&amp;"."&amp; mergeValue(D110)&amp;"."&amp; mergeValue(F110)&amp;"."&amp; mergeValue(G110)&amp;"."&amp; mergeValue(H110)</f>
        <v>#NAME?</v>
      </c>
      <c r="M110" s="1072"/>
      <c r="N110" s="495"/>
      <c r="O110" s="563"/>
      <c r="P110" s="563"/>
      <c r="Q110" s="563"/>
      <c r="R110" s="494"/>
      <c r="S110" s="1096"/>
      <c r="T110" s="494"/>
      <c r="U110" s="1096"/>
      <c r="V110" s="585" t="str">
        <f>W110 &amp; "-" &amp; Y110</f>
        <v>-</v>
      </c>
      <c r="W110" s="1241"/>
      <c r="X110" s="1227"/>
      <c r="Y110" s="1241"/>
      <c r="Z110" s="1227"/>
      <c r="AA110" s="671"/>
      <c r="AB110" s="1201" t="s">
        <v>671</v>
      </c>
      <c r="AC110" s="586" t="e">
        <f ca="1">strCheckDate(O110:AA110)</f>
        <v>#NAME?</v>
      </c>
      <c r="AD110" s="586"/>
      <c r="AE110" s="586"/>
      <c r="AF110" s="590"/>
      <c r="AG110" s="586"/>
      <c r="AH110" s="586"/>
      <c r="AI110" s="586"/>
      <c r="AJ110" s="586"/>
      <c r="AK110" s="586"/>
      <c r="AL110" s="586"/>
      <c r="AM110" s="586"/>
      <c r="AN110" s="586"/>
    </row>
    <row r="111" spans="1:40" s="524" customFormat="1" ht="0.2" customHeight="1">
      <c r="A111" s="1231"/>
      <c r="B111" s="1231"/>
      <c r="C111" s="1231"/>
      <c r="D111" s="1231"/>
      <c r="E111" s="1231"/>
      <c r="F111" s="1231"/>
      <c r="G111" s="1231"/>
      <c r="H111" s="1080"/>
      <c r="I111" s="1253"/>
      <c r="J111" s="1254"/>
      <c r="K111" s="1069"/>
      <c r="L111" s="601"/>
      <c r="M111" s="647"/>
      <c r="N111" s="647"/>
      <c r="O111" s="563"/>
      <c r="P111" s="494"/>
      <c r="Q111" s="494"/>
      <c r="R111" s="494"/>
      <c r="S111" s="494"/>
      <c r="T111" s="494"/>
      <c r="U111" s="560"/>
      <c r="V111" s="585"/>
      <c r="W111" s="1226"/>
      <c r="X111" s="1227"/>
      <c r="Y111" s="1226"/>
      <c r="Z111" s="1227"/>
      <c r="AA111" s="538"/>
      <c r="AB111" s="1201"/>
      <c r="AC111" s="586"/>
      <c r="AD111" s="586"/>
      <c r="AE111" s="586"/>
      <c r="AF111" s="590">
        <f ca="1">OFFSET(AF111,-1,0)</f>
        <v>0</v>
      </c>
      <c r="AG111" s="586"/>
      <c r="AH111" s="586"/>
      <c r="AI111" s="586"/>
      <c r="AJ111" s="586"/>
      <c r="AK111" s="586"/>
      <c r="AL111" s="586"/>
      <c r="AM111" s="586"/>
      <c r="AN111" s="586"/>
    </row>
    <row r="112" spans="1:40" s="523" customFormat="1" ht="15" customHeight="1">
      <c r="A112" s="1231"/>
      <c r="B112" s="1231"/>
      <c r="C112" s="1231"/>
      <c r="D112" s="1231"/>
      <c r="E112" s="1231"/>
      <c r="F112" s="1231"/>
      <c r="G112" s="1231"/>
      <c r="H112" s="1080"/>
      <c r="I112" s="1253"/>
      <c r="J112" s="1254"/>
      <c r="K112" s="1071"/>
      <c r="L112" s="539"/>
      <c r="M112" s="558" t="s">
        <v>41</v>
      </c>
      <c r="N112" s="552"/>
      <c r="O112" s="546"/>
      <c r="P112" s="546"/>
      <c r="Q112" s="546"/>
      <c r="R112" s="546"/>
      <c r="S112" s="546"/>
      <c r="T112" s="546"/>
      <c r="U112" s="546"/>
      <c r="V112" s="546"/>
      <c r="W112" s="564"/>
      <c r="X112" s="565"/>
      <c r="Y112" s="564"/>
      <c r="Z112" s="552"/>
      <c r="AA112" s="561"/>
      <c r="AB112" s="1201"/>
      <c r="AC112" s="588"/>
      <c r="AD112" s="588"/>
      <c r="AE112" s="588"/>
      <c r="AF112" s="588"/>
      <c r="AG112" s="588"/>
      <c r="AH112" s="588"/>
      <c r="AI112" s="588"/>
      <c r="AJ112" s="588"/>
      <c r="AK112" s="588"/>
      <c r="AL112" s="588"/>
      <c r="AM112" s="588"/>
      <c r="AN112" s="588"/>
    </row>
    <row r="113" spans="1:97" s="523" customFormat="1" ht="15" customHeight="1">
      <c r="A113" s="1231"/>
      <c r="B113" s="1231"/>
      <c r="C113" s="1231"/>
      <c r="D113" s="1231"/>
      <c r="E113" s="1231"/>
      <c r="F113" s="1231"/>
      <c r="G113" s="1080"/>
      <c r="H113" s="1080"/>
      <c r="I113" s="1253"/>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97" s="523" customFormat="1" ht="15" customHeight="1">
      <c r="A114" s="1231"/>
      <c r="B114" s="1231"/>
      <c r="C114" s="1231"/>
      <c r="D114" s="1231"/>
      <c r="E114" s="1231"/>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97" s="523" customFormat="1" ht="0.2" customHeight="1">
      <c r="A115" s="1231"/>
      <c r="B115" s="1231"/>
      <c r="C115" s="1231"/>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97" s="523" customFormat="1" ht="15" customHeight="1">
      <c r="A116" s="1231"/>
      <c r="B116" s="1231"/>
      <c r="C116" s="1231"/>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97" s="523" customFormat="1" ht="15" customHeight="1">
      <c r="A117" s="1231"/>
      <c r="B117" s="1231"/>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97" s="523" customFormat="1" ht="15" customHeight="1">
      <c r="A118" s="1231"/>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97"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97" s="686" customFormat="1" ht="102.75" customHeight="1">
      <c r="A120" s="929"/>
      <c r="B120" s="929"/>
      <c r="C120" s="929"/>
      <c r="D120" s="929"/>
      <c r="E120" s="929"/>
      <c r="F120" s="929"/>
      <c r="G120" s="933"/>
      <c r="H120" s="934">
        <v>1</v>
      </c>
      <c r="I120" s="932"/>
      <c r="J120" s="930"/>
      <c r="K120" s="931"/>
      <c r="L120" s="725" t="e">
        <f ca="1">mergeValue(A120) &amp;"."&amp; mergeValue(B120)&amp;"."&amp; mergeValue(C120)&amp;"."&amp; mergeValue(D120)&amp;"."&amp; mergeValue(F120)&amp;"."&amp; mergeValue(G120)&amp;"."&amp; mergeValue(H120)</f>
        <v>#NAME?</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e">
        <f ca="1">strCheckDate(O120:AA120)</f>
        <v>#NAME?</v>
      </c>
      <c r="AD120" s="720"/>
      <c r="AE120" s="720"/>
      <c r="AF120" s="723"/>
      <c r="AG120" s="720"/>
      <c r="AH120" s="720"/>
      <c r="AI120" s="720"/>
      <c r="AJ120" s="720"/>
      <c r="AK120" s="720"/>
      <c r="AL120" s="720"/>
      <c r="AM120" s="720"/>
      <c r="AN120" s="720"/>
    </row>
    <row r="123" spans="1:97" s="35" customFormat="1" ht="17.100000000000001" customHeight="1">
      <c r="G123" s="35" t="s">
        <v>13</v>
      </c>
      <c r="I123" s="35" t="s">
        <v>69</v>
      </c>
      <c r="U123" s="158"/>
    </row>
    <row r="124" spans="1:97" ht="17.100000000000001" customHeight="1">
      <c r="T124" s="122"/>
      <c r="U124" s="43"/>
    </row>
    <row r="125" spans="1:97" s="524" customFormat="1" ht="22.5">
      <c r="A125" s="1231">
        <v>1</v>
      </c>
      <c r="B125" s="941"/>
      <c r="C125" s="941"/>
      <c r="D125" s="941"/>
      <c r="E125" s="942"/>
      <c r="F125" s="943"/>
      <c r="G125" s="943"/>
      <c r="H125" s="943"/>
      <c r="I125" s="944"/>
      <c r="J125" s="939"/>
      <c r="K125" s="946"/>
      <c r="L125" s="594" t="e">
        <f ca="1">mergeValue(A125)</f>
        <v>#NAME?</v>
      </c>
      <c r="M125" s="642" t="s">
        <v>20</v>
      </c>
      <c r="N125" s="581"/>
      <c r="O125" s="1281"/>
      <c r="P125" s="1282"/>
      <c r="Q125" s="1282"/>
      <c r="R125" s="1282"/>
      <c r="S125" s="1282"/>
      <c r="T125" s="1282"/>
      <c r="U125" s="1282"/>
      <c r="V125" s="1282"/>
      <c r="W125" s="1282"/>
      <c r="X125" s="1282"/>
      <c r="Y125" s="1282"/>
      <c r="Z125" s="1282"/>
      <c r="AA125" s="1282"/>
      <c r="AB125" s="1282"/>
      <c r="AC125" s="1282"/>
      <c r="AD125" s="1282"/>
      <c r="AE125" s="1282"/>
      <c r="AF125" s="1282"/>
      <c r="AG125" s="1282"/>
      <c r="AH125" s="1282"/>
      <c r="AI125" s="1282"/>
      <c r="AJ125" s="1282"/>
      <c r="AK125" s="1282"/>
      <c r="AL125" s="1282"/>
      <c r="AM125" s="1282"/>
      <c r="AN125" s="1282"/>
      <c r="AO125" s="1282"/>
      <c r="AP125" s="1282"/>
      <c r="AQ125" s="1282"/>
      <c r="AR125" s="1282"/>
      <c r="AS125" s="1282"/>
      <c r="AT125" s="1282"/>
      <c r="AU125" s="1282"/>
      <c r="AV125" s="1282"/>
      <c r="AW125" s="1282"/>
      <c r="AX125" s="1282"/>
      <c r="AY125" s="1282"/>
      <c r="AZ125" s="1282"/>
      <c r="BA125" s="1282"/>
      <c r="BB125" s="1282"/>
      <c r="BC125" s="1282"/>
      <c r="BD125" s="1282"/>
      <c r="BE125" s="1282"/>
      <c r="BF125" s="1282"/>
      <c r="BG125" s="1282"/>
      <c r="BH125" s="1282"/>
      <c r="BI125" s="1282"/>
      <c r="BJ125" s="1282"/>
      <c r="BK125" s="1282"/>
      <c r="BL125" s="1282"/>
      <c r="BM125" s="1282"/>
      <c r="BN125" s="1282"/>
      <c r="BO125" s="1282"/>
      <c r="BP125" s="1282"/>
      <c r="BQ125" s="1282"/>
      <c r="BR125" s="1282"/>
      <c r="BS125" s="1282"/>
      <c r="BT125" s="1282"/>
      <c r="BU125" s="1282"/>
      <c r="BV125" s="1282"/>
      <c r="BW125" s="1282"/>
      <c r="BX125" s="1282"/>
      <c r="BY125" s="1282"/>
      <c r="BZ125" s="1282"/>
      <c r="CA125" s="1282"/>
      <c r="CB125" s="1282"/>
      <c r="CC125" s="1282"/>
      <c r="CD125" s="1282"/>
      <c r="CE125" s="1282"/>
      <c r="CF125" s="1282"/>
      <c r="CG125" s="1283"/>
      <c r="CH125" s="631" t="s">
        <v>660</v>
      </c>
      <c r="CI125" s="586"/>
      <c r="CJ125" s="586"/>
      <c r="CK125" s="586"/>
      <c r="CL125" s="586"/>
      <c r="CM125" s="586"/>
      <c r="CN125" s="586"/>
      <c r="CO125" s="586"/>
      <c r="CP125" s="586"/>
      <c r="CQ125" s="586"/>
      <c r="CR125" s="586"/>
      <c r="CS125" s="586"/>
    </row>
    <row r="126" spans="1:97" s="524" customFormat="1" ht="22.5">
      <c r="A126" s="1231"/>
      <c r="B126" s="1231">
        <v>1</v>
      </c>
      <c r="C126" s="941"/>
      <c r="D126" s="941"/>
      <c r="E126" s="943"/>
      <c r="F126" s="943"/>
      <c r="G126" s="943"/>
      <c r="H126" s="943"/>
      <c r="I126" s="938"/>
      <c r="J126" s="937"/>
      <c r="K126" s="940"/>
      <c r="L126" s="594" t="e">
        <f ca="1">mergeValue(A126) &amp;"."&amp; mergeValue(B126)</f>
        <v>#NAME?</v>
      </c>
      <c r="M126" s="547" t="s">
        <v>16</v>
      </c>
      <c r="N126" s="581"/>
      <c r="O126" s="1281"/>
      <c r="P126" s="1282"/>
      <c r="Q126" s="1282"/>
      <c r="R126" s="1282"/>
      <c r="S126" s="1282"/>
      <c r="T126" s="1282"/>
      <c r="U126" s="1282"/>
      <c r="V126" s="1282"/>
      <c r="W126" s="1282"/>
      <c r="X126" s="1282"/>
      <c r="Y126" s="1282"/>
      <c r="Z126" s="1282"/>
      <c r="AA126" s="1282"/>
      <c r="AB126" s="1282"/>
      <c r="AC126" s="1282"/>
      <c r="AD126" s="1282"/>
      <c r="AE126" s="1282"/>
      <c r="AF126" s="1282"/>
      <c r="AG126" s="1282"/>
      <c r="AH126" s="1282"/>
      <c r="AI126" s="1282"/>
      <c r="AJ126" s="1282"/>
      <c r="AK126" s="1282"/>
      <c r="AL126" s="1282"/>
      <c r="AM126" s="1282"/>
      <c r="AN126" s="1282"/>
      <c r="AO126" s="1282"/>
      <c r="AP126" s="1282"/>
      <c r="AQ126" s="1282"/>
      <c r="AR126" s="1282"/>
      <c r="AS126" s="1282"/>
      <c r="AT126" s="1282"/>
      <c r="AU126" s="1282"/>
      <c r="AV126" s="1282"/>
      <c r="AW126" s="1282"/>
      <c r="AX126" s="1282"/>
      <c r="AY126" s="1282"/>
      <c r="AZ126" s="1282"/>
      <c r="BA126" s="1282"/>
      <c r="BB126" s="1282"/>
      <c r="BC126" s="1282"/>
      <c r="BD126" s="1282"/>
      <c r="BE126" s="1282"/>
      <c r="BF126" s="1282"/>
      <c r="BG126" s="1282"/>
      <c r="BH126" s="1282"/>
      <c r="BI126" s="1282"/>
      <c r="BJ126" s="1282"/>
      <c r="BK126" s="1282"/>
      <c r="BL126" s="1282"/>
      <c r="BM126" s="1282"/>
      <c r="BN126" s="1282"/>
      <c r="BO126" s="1282"/>
      <c r="BP126" s="1282"/>
      <c r="BQ126" s="1282"/>
      <c r="BR126" s="1282"/>
      <c r="BS126" s="1282"/>
      <c r="BT126" s="1282"/>
      <c r="BU126" s="1282"/>
      <c r="BV126" s="1282"/>
      <c r="BW126" s="1282"/>
      <c r="BX126" s="1282"/>
      <c r="BY126" s="1282"/>
      <c r="BZ126" s="1282"/>
      <c r="CA126" s="1282"/>
      <c r="CB126" s="1282"/>
      <c r="CC126" s="1282"/>
      <c r="CD126" s="1282"/>
      <c r="CE126" s="1282"/>
      <c r="CF126" s="1282"/>
      <c r="CG126" s="1283"/>
      <c r="CH126" s="631" t="s">
        <v>477</v>
      </c>
      <c r="CI126" s="586"/>
      <c r="CJ126" s="586"/>
      <c r="CK126" s="586"/>
      <c r="CL126" s="586"/>
      <c r="CM126" s="586"/>
      <c r="CN126" s="586"/>
      <c r="CO126" s="586"/>
      <c r="CP126" s="586"/>
      <c r="CQ126" s="586"/>
      <c r="CR126" s="586"/>
      <c r="CS126" s="586"/>
    </row>
    <row r="127" spans="1:97" s="524" customFormat="1" ht="22.5">
      <c r="A127" s="1231"/>
      <c r="B127" s="1231"/>
      <c r="C127" s="1231">
        <v>1</v>
      </c>
      <c r="D127" s="941"/>
      <c r="E127" s="943"/>
      <c r="F127" s="943"/>
      <c r="G127" s="943"/>
      <c r="H127" s="943"/>
      <c r="I127" s="945"/>
      <c r="J127" s="937"/>
      <c r="K127" s="940"/>
      <c r="L127" s="594" t="e">
        <f ca="1">mergeValue(A127) &amp;"."&amp; mergeValue(B127)&amp;"."&amp; mergeValue(C127)</f>
        <v>#NAME?</v>
      </c>
      <c r="M127" s="548" t="s">
        <v>7</v>
      </c>
      <c r="N127" s="581"/>
      <c r="O127" s="1281"/>
      <c r="P127" s="1282"/>
      <c r="Q127" s="1282"/>
      <c r="R127" s="1282"/>
      <c r="S127" s="1282"/>
      <c r="T127" s="1282"/>
      <c r="U127" s="1282"/>
      <c r="V127" s="1282"/>
      <c r="W127" s="1282"/>
      <c r="X127" s="1282"/>
      <c r="Y127" s="1282"/>
      <c r="Z127" s="1282"/>
      <c r="AA127" s="1282"/>
      <c r="AB127" s="1282"/>
      <c r="AC127" s="1282"/>
      <c r="AD127" s="1282"/>
      <c r="AE127" s="1282"/>
      <c r="AF127" s="1282"/>
      <c r="AG127" s="1282"/>
      <c r="AH127" s="1282"/>
      <c r="AI127" s="1282"/>
      <c r="AJ127" s="1282"/>
      <c r="AK127" s="1282"/>
      <c r="AL127" s="1282"/>
      <c r="AM127" s="1282"/>
      <c r="AN127" s="1282"/>
      <c r="AO127" s="1282"/>
      <c r="AP127" s="1282"/>
      <c r="AQ127" s="1282"/>
      <c r="AR127" s="1282"/>
      <c r="AS127" s="1282"/>
      <c r="AT127" s="1282"/>
      <c r="AU127" s="1282"/>
      <c r="AV127" s="1282"/>
      <c r="AW127" s="1282"/>
      <c r="AX127" s="1282"/>
      <c r="AY127" s="1282"/>
      <c r="AZ127" s="1282"/>
      <c r="BA127" s="1282"/>
      <c r="BB127" s="1282"/>
      <c r="BC127" s="1282"/>
      <c r="BD127" s="1282"/>
      <c r="BE127" s="1282"/>
      <c r="BF127" s="1282"/>
      <c r="BG127" s="1282"/>
      <c r="BH127" s="1282"/>
      <c r="BI127" s="1282"/>
      <c r="BJ127" s="1282"/>
      <c r="BK127" s="1282"/>
      <c r="BL127" s="1282"/>
      <c r="BM127" s="1282"/>
      <c r="BN127" s="1282"/>
      <c r="BO127" s="1282"/>
      <c r="BP127" s="1282"/>
      <c r="BQ127" s="1282"/>
      <c r="BR127" s="1282"/>
      <c r="BS127" s="1282"/>
      <c r="BT127" s="1282"/>
      <c r="BU127" s="1282"/>
      <c r="BV127" s="1282"/>
      <c r="BW127" s="1282"/>
      <c r="BX127" s="1282"/>
      <c r="BY127" s="1282"/>
      <c r="BZ127" s="1282"/>
      <c r="CA127" s="1282"/>
      <c r="CB127" s="1282"/>
      <c r="CC127" s="1282"/>
      <c r="CD127" s="1282"/>
      <c r="CE127" s="1282"/>
      <c r="CF127" s="1282"/>
      <c r="CG127" s="1283"/>
      <c r="CH127" s="631" t="s">
        <v>635</v>
      </c>
      <c r="CI127" s="586"/>
      <c r="CJ127" s="586"/>
      <c r="CK127" s="586"/>
      <c r="CL127" s="586"/>
      <c r="CM127" s="586"/>
      <c r="CN127" s="586"/>
      <c r="CO127" s="586"/>
      <c r="CP127" s="586"/>
      <c r="CQ127" s="586"/>
      <c r="CR127" s="586"/>
      <c r="CS127" s="586"/>
    </row>
    <row r="128" spans="1:97" s="524" customFormat="1" ht="22.5">
      <c r="A128" s="1231"/>
      <c r="B128" s="1231"/>
      <c r="C128" s="1231"/>
      <c r="D128" s="1231">
        <v>1</v>
      </c>
      <c r="E128" s="943"/>
      <c r="F128" s="943"/>
      <c r="G128" s="943"/>
      <c r="H128" s="943"/>
      <c r="I128" s="945"/>
      <c r="J128" s="937"/>
      <c r="K128" s="940"/>
      <c r="L128" s="594" t="e">
        <f ca="1">mergeValue(A128) &amp;"."&amp; mergeValue(B128)&amp;"."&amp; mergeValue(C128)&amp;"."&amp; mergeValue(D128)</f>
        <v>#NAME?</v>
      </c>
      <c r="M128" s="549" t="s">
        <v>22</v>
      </c>
      <c r="N128" s="581"/>
      <c r="O128" s="1281"/>
      <c r="P128" s="1282"/>
      <c r="Q128" s="1282"/>
      <c r="R128" s="1282"/>
      <c r="S128" s="1282"/>
      <c r="T128" s="1282"/>
      <c r="U128" s="1282"/>
      <c r="V128" s="1282"/>
      <c r="W128" s="1282"/>
      <c r="X128" s="1282"/>
      <c r="Y128" s="1282"/>
      <c r="Z128" s="1282"/>
      <c r="AA128" s="1282"/>
      <c r="AB128" s="1282"/>
      <c r="AC128" s="1282"/>
      <c r="AD128" s="1282"/>
      <c r="AE128" s="1282"/>
      <c r="AF128" s="1282"/>
      <c r="AG128" s="1282"/>
      <c r="AH128" s="1282"/>
      <c r="AI128" s="1282"/>
      <c r="AJ128" s="1282"/>
      <c r="AK128" s="1282"/>
      <c r="AL128" s="1282"/>
      <c r="AM128" s="1282"/>
      <c r="AN128" s="1282"/>
      <c r="AO128" s="1282"/>
      <c r="AP128" s="1282"/>
      <c r="AQ128" s="1282"/>
      <c r="AR128" s="1282"/>
      <c r="AS128" s="1282"/>
      <c r="AT128" s="1282"/>
      <c r="AU128" s="1282"/>
      <c r="AV128" s="1282"/>
      <c r="AW128" s="1282"/>
      <c r="AX128" s="1282"/>
      <c r="AY128" s="1282"/>
      <c r="AZ128" s="1282"/>
      <c r="BA128" s="1282"/>
      <c r="BB128" s="1282"/>
      <c r="BC128" s="1282"/>
      <c r="BD128" s="1282"/>
      <c r="BE128" s="1282"/>
      <c r="BF128" s="1282"/>
      <c r="BG128" s="1282"/>
      <c r="BH128" s="1282"/>
      <c r="BI128" s="1282"/>
      <c r="BJ128" s="1282"/>
      <c r="BK128" s="1282"/>
      <c r="BL128" s="1282"/>
      <c r="BM128" s="1282"/>
      <c r="BN128" s="1282"/>
      <c r="BO128" s="1282"/>
      <c r="BP128" s="1282"/>
      <c r="BQ128" s="1282"/>
      <c r="BR128" s="1282"/>
      <c r="BS128" s="1282"/>
      <c r="BT128" s="1282"/>
      <c r="BU128" s="1282"/>
      <c r="BV128" s="1282"/>
      <c r="BW128" s="1282"/>
      <c r="BX128" s="1282"/>
      <c r="BY128" s="1282"/>
      <c r="BZ128" s="1282"/>
      <c r="CA128" s="1282"/>
      <c r="CB128" s="1282"/>
      <c r="CC128" s="1282"/>
      <c r="CD128" s="1282"/>
      <c r="CE128" s="1282"/>
      <c r="CF128" s="1282"/>
      <c r="CG128" s="1283"/>
      <c r="CH128" s="631" t="s">
        <v>636</v>
      </c>
      <c r="CI128" s="586"/>
      <c r="CJ128" s="586"/>
      <c r="CK128" s="586"/>
      <c r="CL128" s="586"/>
      <c r="CM128" s="586"/>
      <c r="CN128" s="586"/>
      <c r="CO128" s="586"/>
      <c r="CP128" s="586"/>
      <c r="CQ128" s="586"/>
      <c r="CR128" s="586"/>
      <c r="CS128" s="586"/>
    </row>
    <row r="129" spans="1:97" s="524" customFormat="1" ht="11.25" hidden="1" customHeight="1">
      <c r="A129" s="1231"/>
      <c r="B129" s="1231"/>
      <c r="C129" s="1231"/>
      <c r="D129" s="1231"/>
      <c r="E129" s="1231">
        <v>1</v>
      </c>
      <c r="F129" s="943"/>
      <c r="G129" s="943"/>
      <c r="H129" s="941">
        <v>1</v>
      </c>
      <c r="I129" s="1231">
        <v>1</v>
      </c>
      <c r="J129" s="943"/>
      <c r="K129" s="948"/>
      <c r="L129" s="594"/>
      <c r="M129" s="555"/>
      <c r="N129" s="582"/>
      <c r="O129" s="1284"/>
      <c r="P129" s="1285"/>
      <c r="Q129" s="1285"/>
      <c r="R129" s="1285"/>
      <c r="S129" s="1285"/>
      <c r="T129" s="1285"/>
      <c r="U129" s="1285"/>
      <c r="V129" s="1285"/>
      <c r="W129" s="1285"/>
      <c r="X129" s="1285"/>
      <c r="Y129" s="1285"/>
      <c r="Z129" s="1285"/>
      <c r="AA129" s="1285"/>
      <c r="AB129" s="1285"/>
      <c r="AC129" s="1285"/>
      <c r="AD129" s="1285"/>
      <c r="AE129" s="1285"/>
      <c r="AF129" s="1285"/>
      <c r="AG129" s="1285"/>
      <c r="AH129" s="1285"/>
      <c r="AI129" s="1285"/>
      <c r="AJ129" s="1285"/>
      <c r="AK129" s="1285"/>
      <c r="AL129" s="1285"/>
      <c r="AM129" s="1285"/>
      <c r="AN129" s="1285"/>
      <c r="AO129" s="1285"/>
      <c r="AP129" s="1285"/>
      <c r="AQ129" s="1285"/>
      <c r="AR129" s="1285"/>
      <c r="AS129" s="1285"/>
      <c r="AT129" s="1285"/>
      <c r="AU129" s="1285"/>
      <c r="AV129" s="1285"/>
      <c r="AW129" s="1285"/>
      <c r="AX129" s="1285"/>
      <c r="AY129" s="1285"/>
      <c r="AZ129" s="1285"/>
      <c r="BA129" s="1285"/>
      <c r="BB129" s="1285"/>
      <c r="BC129" s="1285"/>
      <c r="BD129" s="1285"/>
      <c r="BE129" s="1285"/>
      <c r="BF129" s="1285"/>
      <c r="BG129" s="1285"/>
      <c r="BH129" s="1285"/>
      <c r="BI129" s="1285"/>
      <c r="BJ129" s="1285"/>
      <c r="BK129" s="1285"/>
      <c r="BL129" s="1285"/>
      <c r="BM129" s="1285"/>
      <c r="BN129" s="1285"/>
      <c r="BO129" s="1285"/>
      <c r="BP129" s="1285"/>
      <c r="BQ129" s="1285"/>
      <c r="BR129" s="1285"/>
      <c r="BS129" s="1285"/>
      <c r="BT129" s="1285"/>
      <c r="BU129" s="1285"/>
      <c r="BV129" s="1285"/>
      <c r="BW129" s="1285"/>
      <c r="BX129" s="1285"/>
      <c r="BY129" s="1285"/>
      <c r="BZ129" s="1285"/>
      <c r="CA129" s="1285"/>
      <c r="CB129" s="1285"/>
      <c r="CC129" s="1285"/>
      <c r="CD129" s="1285"/>
      <c r="CE129" s="1285"/>
      <c r="CF129" s="1285"/>
      <c r="CG129" s="1286"/>
      <c r="CH129" s="560"/>
      <c r="CI129" s="586"/>
      <c r="CJ129" s="586"/>
      <c r="CK129" s="586"/>
      <c r="CL129" s="586"/>
      <c r="CM129" s="586"/>
      <c r="CN129" s="586"/>
      <c r="CO129" s="586"/>
      <c r="CP129" s="586"/>
      <c r="CQ129" s="586"/>
      <c r="CR129" s="586"/>
      <c r="CS129" s="586"/>
    </row>
    <row r="130" spans="1:97" s="524" customFormat="1" ht="90">
      <c r="A130" s="1231"/>
      <c r="B130" s="1231"/>
      <c r="C130" s="1231"/>
      <c r="D130" s="1231"/>
      <c r="E130" s="1231"/>
      <c r="F130" s="1231">
        <v>1</v>
      </c>
      <c r="G130" s="941"/>
      <c r="H130" s="941"/>
      <c r="I130" s="1231"/>
      <c r="J130" s="1231">
        <v>1</v>
      </c>
      <c r="K130" s="949"/>
      <c r="L130" s="594" t="e">
        <f ca="1">mergeValue(A130) &amp;"."&amp; mergeValue(B130)&amp;"."&amp; mergeValue(C130)&amp;"."&amp; mergeValue(D130)&amp;"."&amp;  mergeValue(F130)</f>
        <v>#NAME?</v>
      </c>
      <c r="M130" s="556" t="s">
        <v>10</v>
      </c>
      <c r="N130" s="582"/>
      <c r="O130" s="1234"/>
      <c r="P130" s="1235"/>
      <c r="Q130" s="1235"/>
      <c r="R130" s="1235"/>
      <c r="S130" s="1235"/>
      <c r="T130" s="1235"/>
      <c r="U130" s="1235"/>
      <c r="V130" s="1235"/>
      <c r="W130" s="1235"/>
      <c r="X130" s="1235"/>
      <c r="Y130" s="1235"/>
      <c r="Z130" s="1235"/>
      <c r="AA130" s="1235"/>
      <c r="AB130" s="1235"/>
      <c r="AC130" s="1235"/>
      <c r="AD130" s="1235"/>
      <c r="AE130" s="1235"/>
      <c r="AF130" s="1235"/>
      <c r="AG130" s="1235"/>
      <c r="AH130" s="1235"/>
      <c r="AI130" s="1235"/>
      <c r="AJ130" s="1235"/>
      <c r="AK130" s="1235"/>
      <c r="AL130" s="1235"/>
      <c r="AM130" s="1235"/>
      <c r="AN130" s="1235"/>
      <c r="AO130" s="1235"/>
      <c r="AP130" s="1235"/>
      <c r="AQ130" s="1235"/>
      <c r="AR130" s="1235"/>
      <c r="AS130" s="1235"/>
      <c r="AT130" s="1235"/>
      <c r="AU130" s="1235"/>
      <c r="AV130" s="1235"/>
      <c r="AW130" s="1235"/>
      <c r="AX130" s="1235"/>
      <c r="AY130" s="1235"/>
      <c r="AZ130" s="1235"/>
      <c r="BA130" s="1235"/>
      <c r="BB130" s="1235"/>
      <c r="BC130" s="1235"/>
      <c r="BD130" s="1235"/>
      <c r="BE130" s="1235"/>
      <c r="BF130" s="1235"/>
      <c r="BG130" s="1235"/>
      <c r="BH130" s="1235"/>
      <c r="BI130" s="1235"/>
      <c r="BJ130" s="1235"/>
      <c r="BK130" s="1235"/>
      <c r="BL130" s="1235"/>
      <c r="BM130" s="1235"/>
      <c r="BN130" s="1235"/>
      <c r="BO130" s="1235"/>
      <c r="BP130" s="1235"/>
      <c r="BQ130" s="1235"/>
      <c r="BR130" s="1235"/>
      <c r="BS130" s="1235"/>
      <c r="BT130" s="1235"/>
      <c r="BU130" s="1235"/>
      <c r="BV130" s="1235"/>
      <c r="BW130" s="1235"/>
      <c r="BX130" s="1235"/>
      <c r="BY130" s="1235"/>
      <c r="BZ130" s="1235"/>
      <c r="CA130" s="1235"/>
      <c r="CB130" s="1235"/>
      <c r="CC130" s="1235"/>
      <c r="CD130" s="1235"/>
      <c r="CE130" s="1235"/>
      <c r="CF130" s="1235"/>
      <c r="CG130" s="1236"/>
      <c r="CH130" s="631" t="s">
        <v>637</v>
      </c>
      <c r="CI130" s="586"/>
      <c r="CJ130" s="590" t="e">
        <f ca="1">strCheckUnique(CK130:CK133)</f>
        <v>#NAME?</v>
      </c>
      <c r="CK130" s="586"/>
      <c r="CL130" s="590"/>
      <c r="CM130" s="586"/>
      <c r="CN130" s="586"/>
      <c r="CO130" s="586"/>
      <c r="CP130" s="586"/>
      <c r="CQ130" s="586"/>
      <c r="CR130" s="586"/>
      <c r="CS130" s="586"/>
    </row>
    <row r="131" spans="1:97" s="524" customFormat="1" ht="191.25" customHeight="1">
      <c r="A131" s="1231"/>
      <c r="B131" s="1231"/>
      <c r="C131" s="1231"/>
      <c r="D131" s="1231"/>
      <c r="E131" s="1231"/>
      <c r="F131" s="1231"/>
      <c r="G131" s="941">
        <v>1</v>
      </c>
      <c r="H131" s="941"/>
      <c r="I131" s="1231"/>
      <c r="J131" s="1231"/>
      <c r="K131" s="949">
        <v>1</v>
      </c>
      <c r="L131" s="594" t="e">
        <f ca="1">mergeValue(A131) &amp;"."&amp; mergeValue(B131)&amp;"."&amp; mergeValue(C131)&amp;"."&amp; mergeValue(D131)&amp;"."&amp; mergeValue(F131)&amp;"."&amp; mergeValue(G131)</f>
        <v>#NAME?</v>
      </c>
      <c r="M131" s="1070"/>
      <c r="N131" s="587"/>
      <c r="O131" s="684"/>
      <c r="P131" s="563"/>
      <c r="Q131" s="1095"/>
      <c r="R131" s="1241"/>
      <c r="S131" s="1227" t="s">
        <v>84</v>
      </c>
      <c r="T131" s="1241"/>
      <c r="U131" s="1227" t="s">
        <v>84</v>
      </c>
      <c r="V131" s="684"/>
      <c r="W131" s="764"/>
      <c r="X131" s="1095"/>
      <c r="Y131" s="1241"/>
      <c r="Z131" s="1227" t="s">
        <v>84</v>
      </c>
      <c r="AA131" s="1241"/>
      <c r="AB131" s="1227" t="s">
        <v>84</v>
      </c>
      <c r="AC131" s="684"/>
      <c r="AD131" s="764"/>
      <c r="AE131" s="1095"/>
      <c r="AF131" s="1241"/>
      <c r="AG131" s="1227" t="s">
        <v>84</v>
      </c>
      <c r="AH131" s="1241"/>
      <c r="AI131" s="1227" t="s">
        <v>84</v>
      </c>
      <c r="AJ131" s="684"/>
      <c r="AK131" s="764"/>
      <c r="AL131" s="1095"/>
      <c r="AM131" s="1241"/>
      <c r="AN131" s="1227" t="s">
        <v>84</v>
      </c>
      <c r="AO131" s="1241"/>
      <c r="AP131" s="1227" t="s">
        <v>84</v>
      </c>
      <c r="AQ131" s="684"/>
      <c r="AR131" s="764"/>
      <c r="AS131" s="1095"/>
      <c r="AT131" s="1241"/>
      <c r="AU131" s="1227" t="s">
        <v>84</v>
      </c>
      <c r="AV131" s="1241"/>
      <c r="AW131" s="1227" t="s">
        <v>84</v>
      </c>
      <c r="AX131" s="684"/>
      <c r="AY131" s="764"/>
      <c r="AZ131" s="1095"/>
      <c r="BA131" s="1241"/>
      <c r="BB131" s="1227" t="s">
        <v>84</v>
      </c>
      <c r="BC131" s="1241"/>
      <c r="BD131" s="1227" t="s">
        <v>84</v>
      </c>
      <c r="BE131" s="684"/>
      <c r="BF131" s="764"/>
      <c r="BG131" s="1095"/>
      <c r="BH131" s="1241"/>
      <c r="BI131" s="1227" t="s">
        <v>84</v>
      </c>
      <c r="BJ131" s="1241"/>
      <c r="BK131" s="1227" t="s">
        <v>84</v>
      </c>
      <c r="BL131" s="684"/>
      <c r="BM131" s="764"/>
      <c r="BN131" s="1095"/>
      <c r="BO131" s="1241"/>
      <c r="BP131" s="1227" t="s">
        <v>84</v>
      </c>
      <c r="BQ131" s="1241"/>
      <c r="BR131" s="1227" t="s">
        <v>84</v>
      </c>
      <c r="BS131" s="684"/>
      <c r="BT131" s="764"/>
      <c r="BU131" s="1095"/>
      <c r="BV131" s="1241"/>
      <c r="BW131" s="1227" t="s">
        <v>84</v>
      </c>
      <c r="BX131" s="1241"/>
      <c r="BY131" s="1227" t="s">
        <v>84</v>
      </c>
      <c r="BZ131" s="684"/>
      <c r="CA131" s="764"/>
      <c r="CB131" s="1095"/>
      <c r="CC131" s="1241"/>
      <c r="CD131" s="1227" t="s">
        <v>84</v>
      </c>
      <c r="CE131" s="1241"/>
      <c r="CF131" s="1227" t="s">
        <v>85</v>
      </c>
      <c r="CG131" s="579"/>
      <c r="CH131" s="1201" t="s">
        <v>661</v>
      </c>
      <c r="CI131" s="586" t="e">
        <f ca="1">strCheckDate(O132:CG132)</f>
        <v>#NAME?</v>
      </c>
      <c r="CJ131" s="590"/>
      <c r="CK131" s="590" t="str">
        <f>IF(M131="","",M131 )</f>
        <v/>
      </c>
      <c r="CL131" s="590"/>
      <c r="CM131" s="590"/>
      <c r="CN131" s="590"/>
      <c r="CO131" s="586"/>
      <c r="CP131" s="586"/>
      <c r="CQ131" s="586"/>
      <c r="CR131" s="586"/>
      <c r="CS131" s="586"/>
    </row>
    <row r="132" spans="1:97" s="524" customFormat="1" ht="0.2" customHeight="1">
      <c r="A132" s="1231"/>
      <c r="B132" s="1231"/>
      <c r="C132" s="1231"/>
      <c r="D132" s="1231"/>
      <c r="E132" s="1231"/>
      <c r="F132" s="1231"/>
      <c r="G132" s="941"/>
      <c r="H132" s="941"/>
      <c r="I132" s="1231"/>
      <c r="J132" s="1231"/>
      <c r="K132" s="949"/>
      <c r="L132" s="601"/>
      <c r="M132" s="647"/>
      <c r="N132" s="587"/>
      <c r="O132" s="563"/>
      <c r="P132" s="563"/>
      <c r="Q132" s="585" t="str">
        <f>R131 &amp; "-" &amp; T131</f>
        <v>-</v>
      </c>
      <c r="R132" s="1226"/>
      <c r="S132" s="1227"/>
      <c r="T132" s="1226"/>
      <c r="U132" s="1227"/>
      <c r="V132" s="764"/>
      <c r="W132" s="764"/>
      <c r="X132" s="770" t="str">
        <f>Y131 &amp; "-" &amp; AA131</f>
        <v>-</v>
      </c>
      <c r="Y132" s="1226"/>
      <c r="Z132" s="1227"/>
      <c r="AA132" s="1226"/>
      <c r="AB132" s="1227"/>
      <c r="AC132" s="764"/>
      <c r="AD132" s="764"/>
      <c r="AE132" s="770" t="str">
        <f>AF131 &amp; "-" &amp; AH131</f>
        <v>-</v>
      </c>
      <c r="AF132" s="1226"/>
      <c r="AG132" s="1227"/>
      <c r="AH132" s="1226"/>
      <c r="AI132" s="1227"/>
      <c r="AJ132" s="764"/>
      <c r="AK132" s="764"/>
      <c r="AL132" s="770" t="str">
        <f>AM131 &amp; "-" &amp; AO131</f>
        <v>-</v>
      </c>
      <c r="AM132" s="1226"/>
      <c r="AN132" s="1227"/>
      <c r="AO132" s="1226"/>
      <c r="AP132" s="1227"/>
      <c r="AQ132" s="764"/>
      <c r="AR132" s="764"/>
      <c r="AS132" s="770" t="str">
        <f>AT131 &amp; "-" &amp; AV131</f>
        <v>-</v>
      </c>
      <c r="AT132" s="1226"/>
      <c r="AU132" s="1227"/>
      <c r="AV132" s="1226"/>
      <c r="AW132" s="1227"/>
      <c r="AX132" s="764"/>
      <c r="AY132" s="764"/>
      <c r="AZ132" s="770" t="str">
        <f>BA131 &amp; "-" &amp; BC131</f>
        <v>-</v>
      </c>
      <c r="BA132" s="1226"/>
      <c r="BB132" s="1227"/>
      <c r="BC132" s="1226"/>
      <c r="BD132" s="1227"/>
      <c r="BE132" s="764"/>
      <c r="BF132" s="764"/>
      <c r="BG132" s="770" t="str">
        <f>BH131 &amp; "-" &amp; BJ131</f>
        <v>-</v>
      </c>
      <c r="BH132" s="1226"/>
      <c r="BI132" s="1227"/>
      <c r="BJ132" s="1226"/>
      <c r="BK132" s="1227"/>
      <c r="BL132" s="764"/>
      <c r="BM132" s="764"/>
      <c r="BN132" s="770" t="str">
        <f>BO131 &amp; "-" &amp; BQ131</f>
        <v>-</v>
      </c>
      <c r="BO132" s="1226"/>
      <c r="BP132" s="1227"/>
      <c r="BQ132" s="1226"/>
      <c r="BR132" s="1227"/>
      <c r="BS132" s="764"/>
      <c r="BT132" s="764"/>
      <c r="BU132" s="770" t="str">
        <f>BV131 &amp; "-" &amp; BX131</f>
        <v>-</v>
      </c>
      <c r="BV132" s="1226"/>
      <c r="BW132" s="1227"/>
      <c r="BX132" s="1226"/>
      <c r="BY132" s="1227"/>
      <c r="BZ132" s="764"/>
      <c r="CA132" s="764"/>
      <c r="CB132" s="770" t="str">
        <f>CC131 &amp; "-" &amp; CE131</f>
        <v>-</v>
      </c>
      <c r="CC132" s="1226"/>
      <c r="CD132" s="1227"/>
      <c r="CE132" s="1226"/>
      <c r="CF132" s="1227"/>
      <c r="CG132" s="579"/>
      <c r="CH132" s="1201"/>
      <c r="CI132" s="586"/>
      <c r="CJ132" s="586"/>
      <c r="CK132" s="586"/>
      <c r="CL132" s="586"/>
      <c r="CM132" s="586"/>
      <c r="CN132" s="586"/>
      <c r="CO132" s="586"/>
      <c r="CP132" s="586"/>
      <c r="CQ132" s="586"/>
      <c r="CR132" s="586"/>
      <c r="CS132" s="586"/>
    </row>
    <row r="133" spans="1:97" s="523" customFormat="1" ht="15" customHeight="1">
      <c r="A133" s="1231"/>
      <c r="B133" s="1231"/>
      <c r="C133" s="1231"/>
      <c r="D133" s="1231"/>
      <c r="E133" s="1231"/>
      <c r="F133" s="1231"/>
      <c r="G133" s="943"/>
      <c r="H133" s="941"/>
      <c r="I133" s="1231"/>
      <c r="J133" s="1231"/>
      <c r="K133" s="948"/>
      <c r="L133" s="539"/>
      <c r="M133" s="557" t="s">
        <v>25</v>
      </c>
      <c r="N133" s="552"/>
      <c r="O133" s="546"/>
      <c r="P133" s="546"/>
      <c r="Q133" s="546"/>
      <c r="R133" s="574"/>
      <c r="S133" s="565"/>
      <c r="T133" s="564"/>
      <c r="U133" s="552"/>
      <c r="V133" s="758"/>
      <c r="W133" s="758"/>
      <c r="X133" s="758"/>
      <c r="Y133" s="767"/>
      <c r="Z133" s="1007"/>
      <c r="AA133" s="1006"/>
      <c r="AB133" s="1002"/>
      <c r="AC133" s="758"/>
      <c r="AD133" s="758"/>
      <c r="AE133" s="758"/>
      <c r="AF133" s="767"/>
      <c r="AG133" s="1007"/>
      <c r="AH133" s="1006"/>
      <c r="AI133" s="1002"/>
      <c r="AJ133" s="758"/>
      <c r="AK133" s="758"/>
      <c r="AL133" s="758"/>
      <c r="AM133" s="767"/>
      <c r="AN133" s="1007"/>
      <c r="AO133" s="1006"/>
      <c r="AP133" s="1002"/>
      <c r="AQ133" s="758"/>
      <c r="AR133" s="758"/>
      <c r="AS133" s="758"/>
      <c r="AT133" s="767"/>
      <c r="AU133" s="1007"/>
      <c r="AV133" s="1006"/>
      <c r="AW133" s="1002"/>
      <c r="AX133" s="758"/>
      <c r="AY133" s="758"/>
      <c r="AZ133" s="758"/>
      <c r="BA133" s="767"/>
      <c r="BB133" s="1007"/>
      <c r="BC133" s="1006"/>
      <c r="BD133" s="1002"/>
      <c r="BE133" s="758"/>
      <c r="BF133" s="758"/>
      <c r="BG133" s="758"/>
      <c r="BH133" s="767"/>
      <c r="BI133" s="1007"/>
      <c r="BJ133" s="1006"/>
      <c r="BK133" s="1002"/>
      <c r="BL133" s="758"/>
      <c r="BM133" s="758"/>
      <c r="BN133" s="758"/>
      <c r="BO133" s="767"/>
      <c r="BP133" s="1007"/>
      <c r="BQ133" s="1006"/>
      <c r="BR133" s="1002"/>
      <c r="BS133" s="758"/>
      <c r="BT133" s="758"/>
      <c r="BU133" s="758"/>
      <c r="BV133" s="767"/>
      <c r="BW133" s="1007"/>
      <c r="BX133" s="1006"/>
      <c r="BY133" s="1002"/>
      <c r="BZ133" s="758"/>
      <c r="CA133" s="758"/>
      <c r="CB133" s="758"/>
      <c r="CC133" s="767"/>
      <c r="CD133" s="1007"/>
      <c r="CE133" s="1006"/>
      <c r="CF133" s="1002"/>
      <c r="CG133" s="561"/>
      <c r="CH133" s="1201"/>
      <c r="CI133" s="588"/>
      <c r="CJ133" s="588"/>
      <c r="CK133" s="588"/>
      <c r="CL133" s="588"/>
      <c r="CM133" s="588"/>
      <c r="CN133" s="588"/>
      <c r="CO133" s="588"/>
      <c r="CP133" s="588"/>
      <c r="CQ133" s="588"/>
      <c r="CR133" s="588"/>
      <c r="CS133" s="588"/>
    </row>
    <row r="134" spans="1:97" s="523" customFormat="1" ht="15" customHeight="1">
      <c r="A134" s="1231"/>
      <c r="B134" s="1231"/>
      <c r="C134" s="1231"/>
      <c r="D134" s="1231"/>
      <c r="E134" s="1231"/>
      <c r="F134" s="943"/>
      <c r="G134" s="943"/>
      <c r="H134" s="941"/>
      <c r="I134" s="1231"/>
      <c r="J134" s="943"/>
      <c r="K134" s="948"/>
      <c r="L134" s="539"/>
      <c r="M134" s="552" t="s">
        <v>11</v>
      </c>
      <c r="N134" s="551"/>
      <c r="O134" s="546"/>
      <c r="P134" s="546"/>
      <c r="Q134" s="546"/>
      <c r="R134" s="574"/>
      <c r="S134" s="565"/>
      <c r="T134" s="564"/>
      <c r="U134" s="551"/>
      <c r="V134" s="758"/>
      <c r="W134" s="758"/>
      <c r="X134" s="758"/>
      <c r="Y134" s="767"/>
      <c r="Z134" s="1007"/>
      <c r="AA134" s="1006"/>
      <c r="AB134" s="1041"/>
      <c r="AC134" s="758"/>
      <c r="AD134" s="758"/>
      <c r="AE134" s="758"/>
      <c r="AF134" s="767"/>
      <c r="AG134" s="1007"/>
      <c r="AH134" s="1006"/>
      <c r="AI134" s="1041"/>
      <c r="AJ134" s="758"/>
      <c r="AK134" s="758"/>
      <c r="AL134" s="758"/>
      <c r="AM134" s="767"/>
      <c r="AN134" s="1007"/>
      <c r="AO134" s="1006"/>
      <c r="AP134" s="1041"/>
      <c r="AQ134" s="758"/>
      <c r="AR134" s="758"/>
      <c r="AS134" s="758"/>
      <c r="AT134" s="767"/>
      <c r="AU134" s="1007"/>
      <c r="AV134" s="1006"/>
      <c r="AW134" s="1041"/>
      <c r="AX134" s="758"/>
      <c r="AY134" s="758"/>
      <c r="AZ134" s="758"/>
      <c r="BA134" s="767"/>
      <c r="BB134" s="1007"/>
      <c r="BC134" s="1006"/>
      <c r="BD134" s="1041"/>
      <c r="BE134" s="758"/>
      <c r="BF134" s="758"/>
      <c r="BG134" s="758"/>
      <c r="BH134" s="767"/>
      <c r="BI134" s="1007"/>
      <c r="BJ134" s="1006"/>
      <c r="BK134" s="1041"/>
      <c r="BL134" s="758"/>
      <c r="BM134" s="758"/>
      <c r="BN134" s="758"/>
      <c r="BO134" s="767"/>
      <c r="BP134" s="1007"/>
      <c r="BQ134" s="1006"/>
      <c r="BR134" s="1041"/>
      <c r="BS134" s="758"/>
      <c r="BT134" s="758"/>
      <c r="BU134" s="758"/>
      <c r="BV134" s="767"/>
      <c r="BW134" s="1007"/>
      <c r="BX134" s="1006"/>
      <c r="BY134" s="1041"/>
      <c r="BZ134" s="758"/>
      <c r="CA134" s="758"/>
      <c r="CB134" s="758"/>
      <c r="CC134" s="767"/>
      <c r="CD134" s="1007"/>
      <c r="CE134" s="1006"/>
      <c r="CF134" s="1041"/>
      <c r="CG134" s="565"/>
      <c r="CH134" s="561"/>
      <c r="CI134" s="588"/>
      <c r="CJ134" s="588"/>
      <c r="CK134" s="588"/>
      <c r="CL134" s="588"/>
      <c r="CM134" s="588"/>
      <c r="CN134" s="588"/>
      <c r="CO134" s="588"/>
      <c r="CP134" s="588"/>
      <c r="CQ134" s="588"/>
      <c r="CR134" s="588"/>
      <c r="CS134" s="588"/>
    </row>
    <row r="135" spans="1:97" s="523" customFormat="1" ht="0.2" customHeight="1">
      <c r="A135" s="1231"/>
      <c r="B135" s="1231"/>
      <c r="C135" s="1231"/>
      <c r="D135" s="1231"/>
      <c r="E135" s="947"/>
      <c r="F135" s="943"/>
      <c r="G135" s="943"/>
      <c r="H135" s="943"/>
      <c r="I135" s="939"/>
      <c r="J135" s="936"/>
      <c r="K135" s="946"/>
      <c r="L135" s="539"/>
      <c r="M135" s="552"/>
      <c r="N135" s="550"/>
      <c r="O135" s="546"/>
      <c r="P135" s="546"/>
      <c r="Q135" s="546"/>
      <c r="R135" s="574"/>
      <c r="S135" s="565"/>
      <c r="T135" s="564"/>
      <c r="U135" s="550"/>
      <c r="V135" s="758"/>
      <c r="W135" s="758"/>
      <c r="X135" s="758"/>
      <c r="Y135" s="767"/>
      <c r="Z135" s="1007"/>
      <c r="AA135" s="1006"/>
      <c r="AB135" s="1000"/>
      <c r="AC135" s="758"/>
      <c r="AD135" s="758"/>
      <c r="AE135" s="758"/>
      <c r="AF135" s="767"/>
      <c r="AG135" s="1007"/>
      <c r="AH135" s="1006"/>
      <c r="AI135" s="1000"/>
      <c r="AJ135" s="758"/>
      <c r="AK135" s="758"/>
      <c r="AL135" s="758"/>
      <c r="AM135" s="767"/>
      <c r="AN135" s="1007"/>
      <c r="AO135" s="1006"/>
      <c r="AP135" s="1000"/>
      <c r="AQ135" s="758"/>
      <c r="AR135" s="758"/>
      <c r="AS135" s="758"/>
      <c r="AT135" s="767"/>
      <c r="AU135" s="1007"/>
      <c r="AV135" s="1006"/>
      <c r="AW135" s="1000"/>
      <c r="AX135" s="758"/>
      <c r="AY135" s="758"/>
      <c r="AZ135" s="758"/>
      <c r="BA135" s="767"/>
      <c r="BB135" s="1007"/>
      <c r="BC135" s="1006"/>
      <c r="BD135" s="1000"/>
      <c r="BE135" s="758"/>
      <c r="BF135" s="758"/>
      <c r="BG135" s="758"/>
      <c r="BH135" s="767"/>
      <c r="BI135" s="1007"/>
      <c r="BJ135" s="1006"/>
      <c r="BK135" s="1000"/>
      <c r="BL135" s="758"/>
      <c r="BM135" s="758"/>
      <c r="BN135" s="758"/>
      <c r="BO135" s="767"/>
      <c r="BP135" s="1007"/>
      <c r="BQ135" s="1006"/>
      <c r="BR135" s="1000"/>
      <c r="BS135" s="758"/>
      <c r="BT135" s="758"/>
      <c r="BU135" s="758"/>
      <c r="BV135" s="767"/>
      <c r="BW135" s="1007"/>
      <c r="BX135" s="1006"/>
      <c r="BY135" s="1000"/>
      <c r="BZ135" s="758"/>
      <c r="CA135" s="758"/>
      <c r="CB135" s="758"/>
      <c r="CC135" s="767"/>
      <c r="CD135" s="1007"/>
      <c r="CE135" s="1006"/>
      <c r="CF135" s="1000"/>
      <c r="CG135" s="565"/>
      <c r="CH135" s="561"/>
      <c r="CI135" s="588"/>
      <c r="CJ135" s="588"/>
      <c r="CK135" s="588"/>
      <c r="CL135" s="588"/>
      <c r="CM135" s="588"/>
      <c r="CN135" s="588"/>
      <c r="CO135" s="588"/>
      <c r="CP135" s="588"/>
      <c r="CQ135" s="588"/>
      <c r="CR135" s="588"/>
      <c r="CS135" s="588"/>
    </row>
    <row r="136" spans="1:97" s="523" customFormat="1" ht="15" customHeight="1">
      <c r="A136" s="1231"/>
      <c r="B136" s="1231"/>
      <c r="C136" s="1231"/>
      <c r="D136" s="947"/>
      <c r="E136" s="947"/>
      <c r="F136" s="943"/>
      <c r="G136" s="943"/>
      <c r="H136" s="943"/>
      <c r="I136" s="939"/>
      <c r="J136" s="936"/>
      <c r="K136" s="946"/>
      <c r="L136" s="539"/>
      <c r="M136" s="551" t="s">
        <v>17</v>
      </c>
      <c r="N136" s="550"/>
      <c r="O136" s="546"/>
      <c r="P136" s="546"/>
      <c r="Q136" s="546"/>
      <c r="R136" s="574"/>
      <c r="S136" s="565"/>
      <c r="T136" s="564"/>
      <c r="U136" s="550"/>
      <c r="V136" s="758"/>
      <c r="W136" s="758"/>
      <c r="X136" s="758"/>
      <c r="Y136" s="767"/>
      <c r="Z136" s="1007"/>
      <c r="AA136" s="1006"/>
      <c r="AB136" s="1000"/>
      <c r="AC136" s="758"/>
      <c r="AD136" s="758"/>
      <c r="AE136" s="758"/>
      <c r="AF136" s="767"/>
      <c r="AG136" s="1007"/>
      <c r="AH136" s="1006"/>
      <c r="AI136" s="1000"/>
      <c r="AJ136" s="758"/>
      <c r="AK136" s="758"/>
      <c r="AL136" s="758"/>
      <c r="AM136" s="767"/>
      <c r="AN136" s="1007"/>
      <c r="AO136" s="1006"/>
      <c r="AP136" s="1000"/>
      <c r="AQ136" s="758"/>
      <c r="AR136" s="758"/>
      <c r="AS136" s="758"/>
      <c r="AT136" s="767"/>
      <c r="AU136" s="1007"/>
      <c r="AV136" s="1006"/>
      <c r="AW136" s="1000"/>
      <c r="AX136" s="758"/>
      <c r="AY136" s="758"/>
      <c r="AZ136" s="758"/>
      <c r="BA136" s="767"/>
      <c r="BB136" s="1007"/>
      <c r="BC136" s="1006"/>
      <c r="BD136" s="1000"/>
      <c r="BE136" s="758"/>
      <c r="BF136" s="758"/>
      <c r="BG136" s="758"/>
      <c r="BH136" s="767"/>
      <c r="BI136" s="1007"/>
      <c r="BJ136" s="1006"/>
      <c r="BK136" s="1000"/>
      <c r="BL136" s="758"/>
      <c r="BM136" s="758"/>
      <c r="BN136" s="758"/>
      <c r="BO136" s="767"/>
      <c r="BP136" s="1007"/>
      <c r="BQ136" s="1006"/>
      <c r="BR136" s="1000"/>
      <c r="BS136" s="758"/>
      <c r="BT136" s="758"/>
      <c r="BU136" s="758"/>
      <c r="BV136" s="767"/>
      <c r="BW136" s="1007"/>
      <c r="BX136" s="1006"/>
      <c r="BY136" s="1000"/>
      <c r="BZ136" s="758"/>
      <c r="CA136" s="758"/>
      <c r="CB136" s="758"/>
      <c r="CC136" s="767"/>
      <c r="CD136" s="1007"/>
      <c r="CE136" s="1006"/>
      <c r="CF136" s="1000"/>
      <c r="CG136" s="565"/>
      <c r="CH136" s="561"/>
      <c r="CI136" s="588"/>
      <c r="CJ136" s="588"/>
      <c r="CK136" s="588"/>
      <c r="CL136" s="588"/>
      <c r="CM136" s="588"/>
      <c r="CN136" s="588"/>
      <c r="CO136" s="588"/>
      <c r="CP136" s="588"/>
      <c r="CQ136" s="588"/>
      <c r="CR136" s="588"/>
      <c r="CS136" s="588"/>
    </row>
    <row r="137" spans="1:97" s="523" customFormat="1" ht="15" customHeight="1">
      <c r="A137" s="1231"/>
      <c r="B137" s="1231"/>
      <c r="C137" s="947"/>
      <c r="D137" s="947"/>
      <c r="E137" s="947"/>
      <c r="F137" s="947"/>
      <c r="G137" s="952"/>
      <c r="H137" s="939"/>
      <c r="I137" s="950"/>
      <c r="J137" s="936"/>
      <c r="K137" s="951"/>
      <c r="L137" s="539"/>
      <c r="M137" s="550" t="s">
        <v>18</v>
      </c>
      <c r="N137" s="550"/>
      <c r="O137" s="546"/>
      <c r="P137" s="546"/>
      <c r="Q137" s="546"/>
      <c r="R137" s="574"/>
      <c r="S137" s="565"/>
      <c r="T137" s="564"/>
      <c r="U137" s="550"/>
      <c r="V137" s="758"/>
      <c r="W137" s="758"/>
      <c r="X137" s="758"/>
      <c r="Y137" s="767"/>
      <c r="Z137" s="1007"/>
      <c r="AA137" s="1006"/>
      <c r="AB137" s="1000"/>
      <c r="AC137" s="758"/>
      <c r="AD137" s="758"/>
      <c r="AE137" s="758"/>
      <c r="AF137" s="767"/>
      <c r="AG137" s="1007"/>
      <c r="AH137" s="1006"/>
      <c r="AI137" s="1000"/>
      <c r="AJ137" s="758"/>
      <c r="AK137" s="758"/>
      <c r="AL137" s="758"/>
      <c r="AM137" s="767"/>
      <c r="AN137" s="1007"/>
      <c r="AO137" s="1006"/>
      <c r="AP137" s="1000"/>
      <c r="AQ137" s="758"/>
      <c r="AR137" s="758"/>
      <c r="AS137" s="758"/>
      <c r="AT137" s="767"/>
      <c r="AU137" s="1007"/>
      <c r="AV137" s="1006"/>
      <c r="AW137" s="1000"/>
      <c r="AX137" s="758"/>
      <c r="AY137" s="758"/>
      <c r="AZ137" s="758"/>
      <c r="BA137" s="767"/>
      <c r="BB137" s="1007"/>
      <c r="BC137" s="1006"/>
      <c r="BD137" s="1000"/>
      <c r="BE137" s="758"/>
      <c r="BF137" s="758"/>
      <c r="BG137" s="758"/>
      <c r="BH137" s="767"/>
      <c r="BI137" s="1007"/>
      <c r="BJ137" s="1006"/>
      <c r="BK137" s="1000"/>
      <c r="BL137" s="758"/>
      <c r="BM137" s="758"/>
      <c r="BN137" s="758"/>
      <c r="BO137" s="767"/>
      <c r="BP137" s="1007"/>
      <c r="BQ137" s="1006"/>
      <c r="BR137" s="1000"/>
      <c r="BS137" s="758"/>
      <c r="BT137" s="758"/>
      <c r="BU137" s="758"/>
      <c r="BV137" s="767"/>
      <c r="BW137" s="1007"/>
      <c r="BX137" s="1006"/>
      <c r="BY137" s="1000"/>
      <c r="BZ137" s="758"/>
      <c r="CA137" s="758"/>
      <c r="CB137" s="758"/>
      <c r="CC137" s="767"/>
      <c r="CD137" s="1007"/>
      <c r="CE137" s="1006"/>
      <c r="CF137" s="1000"/>
      <c r="CG137" s="565"/>
      <c r="CH137" s="561"/>
      <c r="CI137" s="588"/>
      <c r="CJ137" s="588"/>
      <c r="CK137" s="588"/>
      <c r="CL137" s="588"/>
      <c r="CM137" s="588"/>
      <c r="CN137" s="588"/>
      <c r="CO137" s="588"/>
      <c r="CP137" s="588"/>
      <c r="CQ137" s="588"/>
      <c r="CR137" s="588"/>
      <c r="CS137" s="588"/>
    </row>
    <row r="138" spans="1:97" s="523" customFormat="1" ht="15" customHeight="1">
      <c r="A138" s="1231"/>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758"/>
      <c r="W138" s="758"/>
      <c r="X138" s="758"/>
      <c r="Y138" s="767"/>
      <c r="Z138" s="1007"/>
      <c r="AA138" s="1006"/>
      <c r="AB138" s="1000"/>
      <c r="AC138" s="758"/>
      <c r="AD138" s="758"/>
      <c r="AE138" s="758"/>
      <c r="AF138" s="767"/>
      <c r="AG138" s="1007"/>
      <c r="AH138" s="1006"/>
      <c r="AI138" s="1000"/>
      <c r="AJ138" s="758"/>
      <c r="AK138" s="758"/>
      <c r="AL138" s="758"/>
      <c r="AM138" s="767"/>
      <c r="AN138" s="1007"/>
      <c r="AO138" s="1006"/>
      <c r="AP138" s="1000"/>
      <c r="AQ138" s="758"/>
      <c r="AR138" s="758"/>
      <c r="AS138" s="758"/>
      <c r="AT138" s="767"/>
      <c r="AU138" s="1007"/>
      <c r="AV138" s="1006"/>
      <c r="AW138" s="1000"/>
      <c r="AX138" s="758"/>
      <c r="AY138" s="758"/>
      <c r="AZ138" s="758"/>
      <c r="BA138" s="767"/>
      <c r="BB138" s="1007"/>
      <c r="BC138" s="1006"/>
      <c r="BD138" s="1000"/>
      <c r="BE138" s="758"/>
      <c r="BF138" s="758"/>
      <c r="BG138" s="758"/>
      <c r="BH138" s="767"/>
      <c r="BI138" s="1007"/>
      <c r="BJ138" s="1006"/>
      <c r="BK138" s="1000"/>
      <c r="BL138" s="758"/>
      <c r="BM138" s="758"/>
      <c r="BN138" s="758"/>
      <c r="BO138" s="767"/>
      <c r="BP138" s="1007"/>
      <c r="BQ138" s="1006"/>
      <c r="BR138" s="1000"/>
      <c r="BS138" s="758"/>
      <c r="BT138" s="758"/>
      <c r="BU138" s="758"/>
      <c r="BV138" s="767"/>
      <c r="BW138" s="1007"/>
      <c r="BX138" s="1006"/>
      <c r="BY138" s="1000"/>
      <c r="BZ138" s="758"/>
      <c r="CA138" s="758"/>
      <c r="CB138" s="758"/>
      <c r="CC138" s="767"/>
      <c r="CD138" s="1007"/>
      <c r="CE138" s="1006"/>
      <c r="CF138" s="1000"/>
      <c r="CG138" s="565"/>
      <c r="CH138" s="561"/>
      <c r="CI138" s="588"/>
      <c r="CJ138" s="588"/>
      <c r="CK138" s="588"/>
      <c r="CL138" s="588"/>
      <c r="CM138" s="588"/>
      <c r="CN138" s="588"/>
      <c r="CO138" s="588"/>
      <c r="CP138" s="588"/>
      <c r="CQ138" s="588"/>
      <c r="CR138" s="588"/>
      <c r="CS138" s="588"/>
    </row>
    <row r="139" spans="1:97"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97" ht="17.100000000000001" customHeight="1">
      <c r="X140" s="204"/>
      <c r="Y140" s="204"/>
      <c r="Z140" s="204"/>
      <c r="AA140" s="204"/>
      <c r="AB140" s="204"/>
      <c r="AC140" s="204"/>
      <c r="AD140" s="204"/>
      <c r="AE140" s="204"/>
      <c r="AF140" s="204"/>
      <c r="AG140" s="204"/>
      <c r="AH140" s="204"/>
    </row>
    <row r="141" spans="1:97"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97" ht="17.100000000000001" customHeight="1">
      <c r="T142" s="122"/>
      <c r="U142" s="43"/>
      <c r="X142" s="204"/>
      <c r="Y142" s="204"/>
      <c r="Z142" s="204"/>
      <c r="AA142" s="204"/>
      <c r="AB142" s="204"/>
      <c r="AC142" s="204"/>
      <c r="AD142" s="204"/>
      <c r="AE142" s="204"/>
      <c r="AF142" s="204"/>
      <c r="AG142" s="204"/>
      <c r="AH142" s="204"/>
    </row>
    <row r="143" spans="1:97" s="524" customFormat="1" ht="22.5">
      <c r="A143" s="1231">
        <v>1</v>
      </c>
      <c r="B143" s="959"/>
      <c r="C143" s="959"/>
      <c r="D143" s="959"/>
      <c r="E143" s="960"/>
      <c r="F143" s="961"/>
      <c r="G143" s="961"/>
      <c r="H143" s="961"/>
      <c r="I143" s="962"/>
      <c r="J143" s="957"/>
      <c r="K143" s="964"/>
      <c r="L143" s="594" t="e">
        <f ca="1">mergeValue(A143)</f>
        <v>#NAME?</v>
      </c>
      <c r="M143" s="642" t="s">
        <v>20</v>
      </c>
      <c r="N143" s="581"/>
      <c r="O143" s="1243"/>
      <c r="P143" s="1243"/>
      <c r="Q143" s="1243"/>
      <c r="R143" s="1243"/>
      <c r="S143" s="1243"/>
      <c r="T143" s="1243"/>
      <c r="U143" s="1243"/>
      <c r="V143" s="1243"/>
      <c r="W143" s="631" t="s">
        <v>660</v>
      </c>
      <c r="X143" s="586"/>
      <c r="Y143" s="586"/>
      <c r="Z143" s="586"/>
      <c r="AA143" s="586"/>
      <c r="AB143" s="586"/>
      <c r="AC143" s="586"/>
      <c r="AD143" s="586"/>
      <c r="AE143" s="586"/>
      <c r="AF143" s="586"/>
      <c r="AG143" s="586"/>
      <c r="AH143" s="586"/>
    </row>
    <row r="144" spans="1:97" s="524" customFormat="1" ht="22.5">
      <c r="A144" s="1231"/>
      <c r="B144" s="1231">
        <v>1</v>
      </c>
      <c r="C144" s="959"/>
      <c r="D144" s="959"/>
      <c r="E144" s="961"/>
      <c r="F144" s="961"/>
      <c r="G144" s="961"/>
      <c r="H144" s="961"/>
      <c r="I144" s="956"/>
      <c r="J144" s="955"/>
      <c r="K144" s="958"/>
      <c r="L144" s="594" t="e">
        <f ca="1">mergeValue(A144) &amp;"."&amp; mergeValue(B144)</f>
        <v>#NAME?</v>
      </c>
      <c r="M144" s="547" t="s">
        <v>16</v>
      </c>
      <c r="N144" s="581"/>
      <c r="O144" s="1243"/>
      <c r="P144" s="1243"/>
      <c r="Q144" s="1243"/>
      <c r="R144" s="1243"/>
      <c r="S144" s="1243"/>
      <c r="T144" s="1243"/>
      <c r="U144" s="1243"/>
      <c r="V144" s="1243"/>
      <c r="W144" s="631" t="s">
        <v>477</v>
      </c>
      <c r="X144" s="586"/>
      <c r="Y144" s="586"/>
      <c r="Z144" s="586"/>
      <c r="AA144" s="586"/>
      <c r="AB144" s="586"/>
      <c r="AC144" s="586"/>
      <c r="AD144" s="586"/>
      <c r="AE144" s="586"/>
      <c r="AF144" s="586"/>
      <c r="AG144" s="586"/>
      <c r="AH144" s="586"/>
    </row>
    <row r="145" spans="1:35" s="524" customFormat="1" ht="22.5">
      <c r="A145" s="1231"/>
      <c r="B145" s="1231"/>
      <c r="C145" s="1231">
        <v>1</v>
      </c>
      <c r="D145" s="959"/>
      <c r="E145" s="961"/>
      <c r="F145" s="961"/>
      <c r="G145" s="961"/>
      <c r="H145" s="961"/>
      <c r="I145" s="963"/>
      <c r="J145" s="955"/>
      <c r="K145" s="958"/>
      <c r="L145" s="594" t="e">
        <f ca="1">mergeValue(A145) &amp;"."&amp; mergeValue(B145)&amp;"."&amp; mergeValue(C145)</f>
        <v>#NAME?</v>
      </c>
      <c r="M145" s="548" t="s">
        <v>7</v>
      </c>
      <c r="N145" s="581"/>
      <c r="O145" s="1243"/>
      <c r="P145" s="1243"/>
      <c r="Q145" s="1243"/>
      <c r="R145" s="1243"/>
      <c r="S145" s="1243"/>
      <c r="T145" s="1243"/>
      <c r="U145" s="1243"/>
      <c r="V145" s="1243"/>
      <c r="W145" s="631" t="s">
        <v>635</v>
      </c>
      <c r="X145" s="586"/>
      <c r="Y145" s="586"/>
      <c r="Z145" s="586"/>
      <c r="AA145" s="586"/>
      <c r="AB145" s="586"/>
      <c r="AC145" s="586"/>
      <c r="AD145" s="586"/>
      <c r="AE145" s="586"/>
      <c r="AF145" s="586"/>
      <c r="AG145" s="586"/>
      <c r="AH145" s="586"/>
    </row>
    <row r="146" spans="1:35" s="524" customFormat="1" ht="22.5">
      <c r="A146" s="1231"/>
      <c r="B146" s="1231"/>
      <c r="C146" s="1231"/>
      <c r="D146" s="1231">
        <v>1</v>
      </c>
      <c r="E146" s="961"/>
      <c r="F146" s="961"/>
      <c r="G146" s="961"/>
      <c r="H146" s="961"/>
      <c r="I146" s="963"/>
      <c r="J146" s="955"/>
      <c r="K146" s="958"/>
      <c r="L146" s="594" t="e">
        <f ca="1">mergeValue(A146) &amp;"."&amp; mergeValue(B146)&amp;"."&amp; mergeValue(C146)&amp;"."&amp; mergeValue(D146)</f>
        <v>#NAME?</v>
      </c>
      <c r="M146" s="549" t="s">
        <v>22</v>
      </c>
      <c r="N146" s="581"/>
      <c r="O146" s="1243"/>
      <c r="P146" s="1243"/>
      <c r="Q146" s="1243"/>
      <c r="R146" s="1243"/>
      <c r="S146" s="1243"/>
      <c r="T146" s="1243"/>
      <c r="U146" s="1243"/>
      <c r="V146" s="1243"/>
      <c r="W146" s="631" t="s">
        <v>636</v>
      </c>
      <c r="X146" s="586"/>
      <c r="Y146" s="586"/>
      <c r="Z146" s="586"/>
      <c r="AA146" s="586"/>
      <c r="AB146" s="586"/>
      <c r="AC146" s="586"/>
      <c r="AD146" s="586"/>
      <c r="AE146" s="586"/>
      <c r="AF146" s="586"/>
      <c r="AG146" s="586"/>
      <c r="AH146" s="586"/>
    </row>
    <row r="147" spans="1:35" s="524" customFormat="1" ht="11.25" hidden="1" customHeight="1">
      <c r="A147" s="1231"/>
      <c r="B147" s="1231"/>
      <c r="C147" s="1231"/>
      <c r="D147" s="1231"/>
      <c r="E147" s="1231">
        <v>1</v>
      </c>
      <c r="F147" s="961"/>
      <c r="G147" s="961"/>
      <c r="H147" s="959">
        <v>1</v>
      </c>
      <c r="I147" s="1231">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31"/>
      <c r="B148" s="1231"/>
      <c r="C148" s="1231"/>
      <c r="D148" s="1231"/>
      <c r="E148" s="1231"/>
      <c r="F148" s="1231">
        <v>1</v>
      </c>
      <c r="G148" s="959"/>
      <c r="H148" s="959"/>
      <c r="I148" s="1231"/>
      <c r="J148" s="1231">
        <v>1</v>
      </c>
      <c r="K148" s="967"/>
      <c r="L148" s="594" t="e">
        <f ca="1">mergeValue(A148) &amp;"."&amp; mergeValue(B148)&amp;"."&amp; mergeValue(C148)&amp;"."&amp; mergeValue(D148)&amp;"."&amp;  mergeValue(F148)</f>
        <v>#NAME?</v>
      </c>
      <c r="M148" s="556" t="s">
        <v>10</v>
      </c>
      <c r="N148" s="582"/>
      <c r="O148" s="1233"/>
      <c r="P148" s="1233"/>
      <c r="Q148" s="1233"/>
      <c r="R148" s="1233"/>
      <c r="S148" s="1233"/>
      <c r="T148" s="1233"/>
      <c r="U148" s="1233"/>
      <c r="V148" s="1233"/>
      <c r="W148" s="631" t="s">
        <v>637</v>
      </c>
      <c r="X148" s="586"/>
      <c r="Y148" s="590" t="e">
        <f ca="1">strCheckUnique(Z148:Z151)</f>
        <v>#NAME?</v>
      </c>
      <c r="Z148" s="586"/>
      <c r="AA148" s="590"/>
      <c r="AB148" s="586"/>
      <c r="AC148" s="586"/>
      <c r="AD148" s="586"/>
      <c r="AE148" s="586"/>
      <c r="AF148" s="586"/>
      <c r="AG148" s="586"/>
      <c r="AH148" s="586"/>
    </row>
    <row r="149" spans="1:35" s="524" customFormat="1" ht="188.25" customHeight="1">
      <c r="A149" s="1231"/>
      <c r="B149" s="1231"/>
      <c r="C149" s="1231"/>
      <c r="D149" s="1231"/>
      <c r="E149" s="1231"/>
      <c r="F149" s="1231"/>
      <c r="G149" s="959">
        <v>1</v>
      </c>
      <c r="H149" s="959"/>
      <c r="I149" s="1231"/>
      <c r="J149" s="1231"/>
      <c r="K149" s="967">
        <v>1</v>
      </c>
      <c r="L149" s="594" t="e">
        <f ca="1">mergeValue(A149) &amp;"."&amp; mergeValue(B149)&amp;"."&amp; mergeValue(C149)&amp;"."&amp; mergeValue(D149)&amp;"."&amp; mergeValue(F149)&amp;"."&amp; mergeValue(G149)</f>
        <v>#NAME?</v>
      </c>
      <c r="M149" s="1070"/>
      <c r="N149" s="587"/>
      <c r="O149" s="563"/>
      <c r="P149" s="563"/>
      <c r="Q149" s="1095"/>
      <c r="R149" s="1241"/>
      <c r="S149" s="1227" t="s">
        <v>84</v>
      </c>
      <c r="T149" s="1241"/>
      <c r="U149" s="1227" t="s">
        <v>85</v>
      </c>
      <c r="V149" s="579"/>
      <c r="W149" s="1201" t="s">
        <v>661</v>
      </c>
      <c r="X149" s="586" t="e">
        <f ca="1">strCheckDate(O150:V150)</f>
        <v>#NAME?</v>
      </c>
      <c r="Y149" s="590"/>
      <c r="Z149" s="590" t="str">
        <f>IF(M149="","",M149 )</f>
        <v/>
      </c>
      <c r="AA149" s="590"/>
      <c r="AB149" s="590"/>
      <c r="AC149" s="590"/>
      <c r="AD149" s="586"/>
      <c r="AE149" s="586"/>
      <c r="AF149" s="586"/>
      <c r="AG149" s="586"/>
      <c r="AH149" s="586"/>
    </row>
    <row r="150" spans="1:35" s="524" customFormat="1" ht="0.2" customHeight="1">
      <c r="A150" s="1231"/>
      <c r="B150" s="1231"/>
      <c r="C150" s="1231"/>
      <c r="D150" s="1231"/>
      <c r="E150" s="1231"/>
      <c r="F150" s="1231"/>
      <c r="G150" s="959"/>
      <c r="H150" s="959"/>
      <c r="I150" s="1231"/>
      <c r="J150" s="1231"/>
      <c r="K150" s="967"/>
      <c r="L150" s="601"/>
      <c r="M150" s="647"/>
      <c r="N150" s="587"/>
      <c r="O150" s="563"/>
      <c r="P150" s="563"/>
      <c r="Q150" s="585" t="str">
        <f>R149 &amp; "-" &amp; T149</f>
        <v>-</v>
      </c>
      <c r="R150" s="1226"/>
      <c r="S150" s="1227"/>
      <c r="T150" s="1226"/>
      <c r="U150" s="1227"/>
      <c r="V150" s="579"/>
      <c r="W150" s="1201"/>
      <c r="X150" s="586"/>
      <c r="Y150" s="586"/>
      <c r="Z150" s="586"/>
      <c r="AA150" s="586"/>
      <c r="AB150" s="586"/>
      <c r="AC150" s="586"/>
      <c r="AD150" s="586"/>
      <c r="AE150" s="586"/>
      <c r="AF150" s="586"/>
      <c r="AG150" s="586"/>
      <c r="AH150" s="586"/>
    </row>
    <row r="151" spans="1:35" s="523" customFormat="1" ht="15" customHeight="1">
      <c r="A151" s="1231"/>
      <c r="B151" s="1231"/>
      <c r="C151" s="1231"/>
      <c r="D151" s="1231"/>
      <c r="E151" s="1231"/>
      <c r="F151" s="1231"/>
      <c r="G151" s="961"/>
      <c r="H151" s="959"/>
      <c r="I151" s="1231"/>
      <c r="J151" s="1231"/>
      <c r="K151" s="966"/>
      <c r="L151" s="539"/>
      <c r="M151" s="557" t="s">
        <v>25</v>
      </c>
      <c r="N151" s="552"/>
      <c r="O151" s="546"/>
      <c r="P151" s="546"/>
      <c r="Q151" s="546"/>
      <c r="R151" s="574"/>
      <c r="S151" s="565"/>
      <c r="T151" s="564"/>
      <c r="U151" s="552"/>
      <c r="V151" s="561"/>
      <c r="W151" s="1201"/>
      <c r="X151" s="588"/>
      <c r="Y151" s="588"/>
      <c r="Z151" s="588"/>
      <c r="AA151" s="588"/>
      <c r="AB151" s="588"/>
      <c r="AC151" s="588"/>
      <c r="AD151" s="588"/>
      <c r="AE151" s="588"/>
      <c r="AF151" s="588"/>
      <c r="AG151" s="588"/>
      <c r="AH151" s="588"/>
    </row>
    <row r="152" spans="1:35" s="523" customFormat="1" ht="15" customHeight="1">
      <c r="A152" s="1231"/>
      <c r="B152" s="1231"/>
      <c r="C152" s="1231"/>
      <c r="D152" s="1231"/>
      <c r="E152" s="1231"/>
      <c r="F152" s="961"/>
      <c r="G152" s="961"/>
      <c r="H152" s="959"/>
      <c r="I152" s="1231"/>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31"/>
      <c r="B153" s="1231"/>
      <c r="C153" s="1231"/>
      <c r="D153" s="1231"/>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31"/>
      <c r="B154" s="1231"/>
      <c r="C154" s="1231"/>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31"/>
      <c r="B155" s="1231"/>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31"/>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31">
        <v>1</v>
      </c>
      <c r="B161" s="902"/>
      <c r="C161" s="902"/>
      <c r="D161" s="902"/>
      <c r="E161" s="903"/>
      <c r="F161" s="904"/>
      <c r="G161" s="904"/>
      <c r="H161" s="904"/>
      <c r="I161" s="905"/>
      <c r="J161" s="900"/>
      <c r="K161" s="907"/>
      <c r="L161" s="594" t="e">
        <f ca="1">mergeValue(A161)</f>
        <v>#NAME?</v>
      </c>
      <c r="M161" s="642" t="s">
        <v>20</v>
      </c>
      <c r="N161" s="581"/>
      <c r="O161" s="1281"/>
      <c r="P161" s="1282"/>
      <c r="Q161" s="1282"/>
      <c r="R161" s="1282"/>
      <c r="S161" s="1282"/>
      <c r="T161" s="1282"/>
      <c r="U161" s="1282"/>
      <c r="V161" s="1283"/>
      <c r="W161" s="631" t="s">
        <v>476</v>
      </c>
      <c r="X161" s="586"/>
      <c r="Y161" s="586"/>
      <c r="Z161" s="586"/>
      <c r="AA161" s="586"/>
      <c r="AB161" s="586"/>
      <c r="AC161" s="586"/>
      <c r="AD161" s="586"/>
      <c r="AE161" s="586"/>
      <c r="AF161" s="586"/>
      <c r="AG161" s="586"/>
    </row>
    <row r="162" spans="1:33" s="524" customFormat="1" ht="22.5">
      <c r="A162" s="1231"/>
      <c r="B162" s="1231">
        <v>1</v>
      </c>
      <c r="C162" s="902"/>
      <c r="D162" s="902"/>
      <c r="E162" s="904"/>
      <c r="F162" s="904"/>
      <c r="G162" s="904"/>
      <c r="H162" s="904"/>
      <c r="I162" s="899"/>
      <c r="J162" s="898"/>
      <c r="K162" s="901"/>
      <c r="L162" s="594" t="e">
        <f ca="1">mergeValue(A162) &amp;"."&amp; mergeValue(B162)</f>
        <v>#NAME?</v>
      </c>
      <c r="M162" s="547" t="s">
        <v>16</v>
      </c>
      <c r="N162" s="581"/>
      <c r="O162" s="1281"/>
      <c r="P162" s="1282"/>
      <c r="Q162" s="1282"/>
      <c r="R162" s="1282"/>
      <c r="S162" s="1282"/>
      <c r="T162" s="1282"/>
      <c r="U162" s="1282"/>
      <c r="V162" s="1283"/>
      <c r="W162" s="631" t="s">
        <v>477</v>
      </c>
      <c r="X162" s="586"/>
      <c r="Y162" s="586"/>
      <c r="Z162" s="586"/>
      <c r="AA162" s="586"/>
      <c r="AB162" s="586"/>
      <c r="AC162" s="586"/>
      <c r="AD162" s="586"/>
      <c r="AE162" s="586"/>
      <c r="AF162" s="586"/>
      <c r="AG162" s="586"/>
    </row>
    <row r="163" spans="1:33" s="524" customFormat="1" ht="22.5">
      <c r="A163" s="1231"/>
      <c r="B163" s="1231"/>
      <c r="C163" s="1231">
        <v>1</v>
      </c>
      <c r="D163" s="902"/>
      <c r="E163" s="904"/>
      <c r="F163" s="904"/>
      <c r="G163" s="904"/>
      <c r="H163" s="904"/>
      <c r="I163" s="906"/>
      <c r="J163" s="898"/>
      <c r="K163" s="901"/>
      <c r="L163" s="594" t="e">
        <f ca="1">mergeValue(A163) &amp;"."&amp; mergeValue(B163)&amp;"."&amp; mergeValue(C163)</f>
        <v>#NAME?</v>
      </c>
      <c r="M163" s="548" t="s">
        <v>7</v>
      </c>
      <c r="N163" s="581"/>
      <c r="O163" s="1281"/>
      <c r="P163" s="1282"/>
      <c r="Q163" s="1282"/>
      <c r="R163" s="1282"/>
      <c r="S163" s="1282"/>
      <c r="T163" s="1282"/>
      <c r="U163" s="1282"/>
      <c r="V163" s="1283"/>
      <c r="W163" s="631" t="s">
        <v>635</v>
      </c>
      <c r="X163" s="586"/>
      <c r="Y163" s="586"/>
      <c r="Z163" s="586"/>
      <c r="AA163" s="586"/>
      <c r="AB163" s="586"/>
      <c r="AC163" s="586"/>
      <c r="AD163" s="586"/>
      <c r="AE163" s="586"/>
      <c r="AF163" s="586"/>
      <c r="AG163" s="586"/>
    </row>
    <row r="164" spans="1:33" s="524" customFormat="1" ht="22.5">
      <c r="A164" s="1231"/>
      <c r="B164" s="1231"/>
      <c r="C164" s="1231"/>
      <c r="D164" s="1231">
        <v>1</v>
      </c>
      <c r="E164" s="904"/>
      <c r="F164" s="904"/>
      <c r="G164" s="904"/>
      <c r="H164" s="904"/>
      <c r="I164" s="906"/>
      <c r="J164" s="898"/>
      <c r="K164" s="901"/>
      <c r="L164" s="594" t="e">
        <f ca="1">mergeValue(A164) &amp;"."&amp; mergeValue(B164)&amp;"."&amp; mergeValue(C164)&amp;"."&amp; mergeValue(D164)</f>
        <v>#NAME?</v>
      </c>
      <c r="M164" s="549" t="s">
        <v>22</v>
      </c>
      <c r="N164" s="581"/>
      <c r="O164" s="1281"/>
      <c r="P164" s="1282"/>
      <c r="Q164" s="1282"/>
      <c r="R164" s="1282"/>
      <c r="S164" s="1282"/>
      <c r="T164" s="1282"/>
      <c r="U164" s="1282"/>
      <c r="V164" s="1283"/>
      <c r="W164" s="631" t="s">
        <v>636</v>
      </c>
      <c r="X164" s="586"/>
      <c r="Y164" s="586"/>
      <c r="Z164" s="586"/>
      <c r="AA164" s="586"/>
      <c r="AB164" s="586"/>
      <c r="AC164" s="586"/>
      <c r="AD164" s="586"/>
      <c r="AE164" s="586"/>
      <c r="AF164" s="586"/>
      <c r="AG164" s="586"/>
    </row>
    <row r="165" spans="1:33" s="524" customFormat="1" ht="101.25">
      <c r="A165" s="1231"/>
      <c r="B165" s="1231"/>
      <c r="C165" s="1231"/>
      <c r="D165" s="1231"/>
      <c r="E165" s="1231">
        <v>1</v>
      </c>
      <c r="F165" s="904"/>
      <c r="G165" s="904"/>
      <c r="H165" s="902">
        <v>1</v>
      </c>
      <c r="I165" s="1231">
        <v>1</v>
      </c>
      <c r="J165" s="904"/>
      <c r="K165" s="909"/>
      <c r="L165" s="594" t="e">
        <f ca="1">mergeValue(A165) &amp;"."&amp; mergeValue(B165)&amp;"."&amp; mergeValue(C165)&amp;"."&amp; mergeValue(D165)&amp;"."&amp; mergeValue(E165)</f>
        <v>#NAME?</v>
      </c>
      <c r="M165" s="555" t="s">
        <v>9</v>
      </c>
      <c r="N165" s="582"/>
      <c r="O165" s="1234"/>
      <c r="P165" s="1235"/>
      <c r="Q165" s="1235"/>
      <c r="R165" s="1235"/>
      <c r="S165" s="1235"/>
      <c r="T165" s="1235"/>
      <c r="U165" s="1235"/>
      <c r="V165" s="1236"/>
      <c r="W165" s="631" t="s">
        <v>640</v>
      </c>
      <c r="X165" s="586"/>
      <c r="Y165" s="586"/>
      <c r="Z165" s="586"/>
      <c r="AA165" s="586"/>
      <c r="AB165" s="586"/>
      <c r="AC165" s="586"/>
      <c r="AD165" s="586"/>
      <c r="AE165" s="586"/>
      <c r="AF165" s="586"/>
      <c r="AG165" s="586"/>
    </row>
    <row r="166" spans="1:33" s="524" customFormat="1" ht="90">
      <c r="A166" s="1231"/>
      <c r="B166" s="1231"/>
      <c r="C166" s="1231"/>
      <c r="D166" s="1231"/>
      <c r="E166" s="1231"/>
      <c r="F166" s="1231">
        <v>1</v>
      </c>
      <c r="G166" s="902"/>
      <c r="H166" s="902"/>
      <c r="I166" s="1231"/>
      <c r="J166" s="1231">
        <v>1</v>
      </c>
      <c r="K166" s="910"/>
      <c r="L166" s="594" t="e">
        <f ca="1">mergeValue(A166) &amp;"."&amp; mergeValue(B166)&amp;"."&amp; mergeValue(C166)&amp;"."&amp; mergeValue(D166)&amp;"."&amp; mergeValue(E166)&amp;"."&amp; mergeValue(F166)</f>
        <v>#NAME?</v>
      </c>
      <c r="M166" s="556" t="s">
        <v>10</v>
      </c>
      <c r="N166" s="582"/>
      <c r="O166" s="1234"/>
      <c r="P166" s="1235"/>
      <c r="Q166" s="1235"/>
      <c r="R166" s="1235"/>
      <c r="S166" s="1235"/>
      <c r="T166" s="1235"/>
      <c r="U166" s="1235"/>
      <c r="V166" s="1236"/>
      <c r="W166" s="631" t="s">
        <v>638</v>
      </c>
      <c r="X166" s="586"/>
      <c r="Y166" s="590" t="e">
        <f ca="1">strCheckUnique(Z166:Z169)</f>
        <v>#NAME?</v>
      </c>
      <c r="Z166" s="586"/>
      <c r="AA166" s="590" t="str">
        <f>IF(O166="","",O166 &amp; ":_")</f>
        <v/>
      </c>
      <c r="AB166" s="586"/>
      <c r="AC166" s="586"/>
      <c r="AD166" s="586"/>
      <c r="AE166" s="586"/>
      <c r="AF166" s="586"/>
      <c r="AG166" s="586"/>
    </row>
    <row r="167" spans="1:33" s="524" customFormat="1" ht="188.25" customHeight="1">
      <c r="A167" s="1231"/>
      <c r="B167" s="1231"/>
      <c r="C167" s="1231"/>
      <c r="D167" s="1231"/>
      <c r="E167" s="1231"/>
      <c r="F167" s="1231"/>
      <c r="G167" s="902">
        <v>1</v>
      </c>
      <c r="H167" s="902"/>
      <c r="I167" s="1231"/>
      <c r="J167" s="1231"/>
      <c r="K167" s="910">
        <v>1</v>
      </c>
      <c r="L167" s="594" t="e">
        <f ca="1">mergeValue(A167) &amp;"."&amp; mergeValue(B167)&amp;"."&amp; mergeValue(C167)&amp;"."&amp; mergeValue(D167)&amp;"."&amp; mergeValue(E167)&amp;"."&amp; mergeValue(F167)&amp;"."&amp; mergeValue(G167)</f>
        <v>#NAME?</v>
      </c>
      <c r="M167" s="1070"/>
      <c r="N167" s="587"/>
      <c r="O167" s="1079"/>
      <c r="P167" s="563"/>
      <c r="Q167" s="563"/>
      <c r="R167" s="1241"/>
      <c r="S167" s="1227" t="s">
        <v>84</v>
      </c>
      <c r="T167" s="1241"/>
      <c r="U167" s="1227" t="s">
        <v>84</v>
      </c>
      <c r="V167" s="579"/>
      <c r="W167" s="1201" t="s">
        <v>658</v>
      </c>
      <c r="X167" s="586" t="e">
        <f ca="1">strCheckDate(O168:V168)</f>
        <v>#NAME?</v>
      </c>
      <c r="Y167" s="590"/>
      <c r="Z167" s="590" t="str">
        <f>IF(M167="","",M167 )</f>
        <v/>
      </c>
      <c r="AA167" s="590"/>
      <c r="AB167" s="590"/>
      <c r="AC167" s="590"/>
      <c r="AD167" s="586"/>
      <c r="AE167" s="586"/>
      <c r="AF167" s="586"/>
      <c r="AG167" s="586"/>
    </row>
    <row r="168" spans="1:33" s="524" customFormat="1" ht="11.25" hidden="1" customHeight="1">
      <c r="A168" s="1231"/>
      <c r="B168" s="1231"/>
      <c r="C168" s="1231"/>
      <c r="D168" s="1231"/>
      <c r="E168" s="1231"/>
      <c r="F168" s="1231"/>
      <c r="G168" s="902"/>
      <c r="H168" s="902"/>
      <c r="I168" s="1231"/>
      <c r="J168" s="1231"/>
      <c r="K168" s="910"/>
      <c r="L168" s="601"/>
      <c r="M168" s="647"/>
      <c r="N168" s="587"/>
      <c r="O168" s="585"/>
      <c r="P168" s="563"/>
      <c r="Q168" s="585" t="str">
        <f>R167 &amp; "-" &amp; T167</f>
        <v>-</v>
      </c>
      <c r="R168" s="1226"/>
      <c r="S168" s="1227"/>
      <c r="T168" s="1226"/>
      <c r="U168" s="1227"/>
      <c r="V168" s="579"/>
      <c r="W168" s="1201"/>
      <c r="X168" s="586"/>
      <c r="Y168" s="586"/>
      <c r="Z168" s="586"/>
      <c r="AA168" s="586"/>
      <c r="AB168" s="586"/>
      <c r="AC168" s="586"/>
      <c r="AD168" s="586"/>
      <c r="AE168" s="586"/>
      <c r="AF168" s="586"/>
      <c r="AG168" s="586"/>
    </row>
    <row r="169" spans="1:33" s="523" customFormat="1" ht="15" customHeight="1">
      <c r="A169" s="1231"/>
      <c r="B169" s="1231"/>
      <c r="C169" s="1231"/>
      <c r="D169" s="1231"/>
      <c r="E169" s="1231"/>
      <c r="F169" s="1231"/>
      <c r="G169" s="904"/>
      <c r="H169" s="902"/>
      <c r="I169" s="1231"/>
      <c r="J169" s="1231"/>
      <c r="K169" s="909"/>
      <c r="L169" s="539"/>
      <c r="M169" s="558" t="s">
        <v>25</v>
      </c>
      <c r="N169" s="552"/>
      <c r="O169" s="546"/>
      <c r="P169" s="546"/>
      <c r="Q169" s="546"/>
      <c r="R169" s="574"/>
      <c r="S169" s="565"/>
      <c r="T169" s="564"/>
      <c r="U169" s="552"/>
      <c r="V169" s="561"/>
      <c r="W169" s="1201"/>
      <c r="X169" s="588"/>
      <c r="Y169" s="588"/>
      <c r="Z169" s="588"/>
      <c r="AA169" s="588"/>
      <c r="AB169" s="588"/>
      <c r="AC169" s="588"/>
      <c r="AD169" s="588"/>
      <c r="AE169" s="588"/>
      <c r="AF169" s="588"/>
      <c r="AG169" s="588"/>
    </row>
    <row r="170" spans="1:33" s="523" customFormat="1" ht="15" customHeight="1">
      <c r="A170" s="1231"/>
      <c r="B170" s="1231"/>
      <c r="C170" s="1231"/>
      <c r="D170" s="1231"/>
      <c r="E170" s="1231"/>
      <c r="F170" s="904"/>
      <c r="G170" s="904"/>
      <c r="H170" s="902"/>
      <c r="I170" s="1231"/>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31"/>
      <c r="B171" s="1231"/>
      <c r="C171" s="1231"/>
      <c r="D171" s="1231"/>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31"/>
      <c r="B172" s="1231"/>
      <c r="C172" s="1231"/>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31"/>
      <c r="B173" s="1231"/>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31"/>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31">
        <v>1</v>
      </c>
      <c r="B179" s="981"/>
      <c r="C179" s="981"/>
      <c r="D179" s="981"/>
      <c r="E179" s="981"/>
      <c r="F179" s="981"/>
      <c r="G179" s="982"/>
      <c r="H179" s="982"/>
      <c r="I179" s="984"/>
      <c r="J179" s="976"/>
      <c r="K179" s="976"/>
      <c r="L179" s="725" t="e">
        <f ca="1">mergeValue(A179)</f>
        <v>#NAME?</v>
      </c>
      <c r="M179" s="642" t="s">
        <v>20</v>
      </c>
      <c r="N179" s="717"/>
      <c r="O179" s="1281"/>
      <c r="P179" s="1282"/>
      <c r="Q179" s="1282"/>
      <c r="R179" s="1282"/>
      <c r="S179" s="1282"/>
      <c r="T179" s="1282"/>
      <c r="U179" s="1282"/>
      <c r="V179" s="1282"/>
      <c r="W179" s="1283"/>
      <c r="X179" s="718" t="s">
        <v>476</v>
      </c>
      <c r="Y179" s="720"/>
      <c r="Z179" s="720"/>
      <c r="AA179" s="720"/>
      <c r="AB179" s="720"/>
      <c r="AC179" s="720"/>
      <c r="AD179" s="720"/>
      <c r="AE179" s="720"/>
      <c r="AF179" s="720"/>
      <c r="AG179" s="720"/>
    </row>
    <row r="180" spans="1:47" s="686" customFormat="1" ht="22.5">
      <c r="A180" s="1231"/>
      <c r="B180" s="1231">
        <v>1</v>
      </c>
      <c r="C180" s="981"/>
      <c r="D180" s="981"/>
      <c r="E180" s="981"/>
      <c r="F180" s="981"/>
      <c r="G180" s="986"/>
      <c r="H180" s="983"/>
      <c r="I180" s="988"/>
      <c r="J180" s="973"/>
      <c r="K180" s="972"/>
      <c r="L180" s="725" t="e">
        <f ca="1">mergeValue(A180) &amp;"."&amp; mergeValue(B180)</f>
        <v>#NAME?</v>
      </c>
      <c r="M180" s="693" t="s">
        <v>16</v>
      </c>
      <c r="N180" s="717"/>
      <c r="O180" s="1281"/>
      <c r="P180" s="1282"/>
      <c r="Q180" s="1282"/>
      <c r="R180" s="1282"/>
      <c r="S180" s="1282"/>
      <c r="T180" s="1282"/>
      <c r="U180" s="1282"/>
      <c r="V180" s="1282"/>
      <c r="W180" s="1283"/>
      <c r="X180" s="718" t="s">
        <v>477</v>
      </c>
      <c r="Y180" s="720"/>
      <c r="Z180" s="720"/>
      <c r="AA180" s="720"/>
      <c r="AB180" s="720"/>
      <c r="AC180" s="720"/>
      <c r="AD180" s="720"/>
      <c r="AE180" s="720"/>
      <c r="AF180" s="720"/>
      <c r="AG180" s="720"/>
    </row>
    <row r="181" spans="1:47" s="686" customFormat="1" ht="22.5">
      <c r="A181" s="1231"/>
      <c r="B181" s="1231"/>
      <c r="C181" s="1231">
        <v>1</v>
      </c>
      <c r="D181" s="981"/>
      <c r="E181" s="981"/>
      <c r="F181" s="981"/>
      <c r="G181" s="986"/>
      <c r="H181" s="983"/>
      <c r="I181" s="989"/>
      <c r="J181" s="973"/>
      <c r="K181" s="972"/>
      <c r="L181" s="725" t="e">
        <f ca="1">mergeValue(A181) &amp;"."&amp; mergeValue(B181)&amp;"."&amp; mergeValue(C181)</f>
        <v>#NAME?</v>
      </c>
      <c r="M181" s="694" t="s">
        <v>7</v>
      </c>
      <c r="N181" s="717"/>
      <c r="O181" s="1281"/>
      <c r="P181" s="1282"/>
      <c r="Q181" s="1282"/>
      <c r="R181" s="1282"/>
      <c r="S181" s="1282"/>
      <c r="T181" s="1282"/>
      <c r="U181" s="1282"/>
      <c r="V181" s="1282"/>
      <c r="W181" s="1283"/>
      <c r="X181" s="718" t="s">
        <v>635</v>
      </c>
      <c r="Y181" s="720"/>
      <c r="Z181" s="720"/>
      <c r="AA181" s="720"/>
      <c r="AB181" s="720"/>
      <c r="AC181" s="720"/>
      <c r="AD181" s="720"/>
      <c r="AE181" s="720"/>
      <c r="AF181" s="720"/>
      <c r="AG181" s="720"/>
    </row>
    <row r="182" spans="1:47" s="686" customFormat="1" ht="22.5">
      <c r="A182" s="1231"/>
      <c r="B182" s="1231"/>
      <c r="C182" s="1231"/>
      <c r="D182" s="1231">
        <v>1</v>
      </c>
      <c r="E182" s="981"/>
      <c r="F182" s="981"/>
      <c r="G182" s="986"/>
      <c r="H182" s="983"/>
      <c r="I182" s="989"/>
      <c r="J182" s="987"/>
      <c r="K182" s="972"/>
      <c r="L182" s="725" t="e">
        <f ca="1">mergeValue(A182) &amp;"."&amp; mergeValue(B182)&amp;"."&amp; mergeValue(C182)&amp;"."&amp; mergeValue(D182)</f>
        <v>#NAME?</v>
      </c>
      <c r="M182" s="695" t="s">
        <v>22</v>
      </c>
      <c r="N182" s="717"/>
      <c r="O182" s="1281"/>
      <c r="P182" s="1282"/>
      <c r="Q182" s="1282"/>
      <c r="R182" s="1282"/>
      <c r="S182" s="1282"/>
      <c r="T182" s="1282"/>
      <c r="U182" s="1282"/>
      <c r="V182" s="1282"/>
      <c r="W182" s="1283"/>
      <c r="X182" s="718" t="s">
        <v>689</v>
      </c>
      <c r="Y182" s="720"/>
      <c r="Z182" s="720"/>
      <c r="AA182" s="720"/>
      <c r="AB182" s="720"/>
      <c r="AC182" s="720"/>
      <c r="AD182" s="720"/>
      <c r="AE182" s="720"/>
      <c r="AF182" s="720"/>
      <c r="AG182" s="720"/>
    </row>
    <row r="183" spans="1:47" s="686" customFormat="1" ht="56.25" customHeight="1">
      <c r="A183" s="1231"/>
      <c r="B183" s="1231"/>
      <c r="C183" s="1231"/>
      <c r="D183" s="1231"/>
      <c r="E183" s="981">
        <v>1</v>
      </c>
      <c r="F183" s="981"/>
      <c r="G183" s="986"/>
      <c r="H183" s="983"/>
      <c r="I183" s="989"/>
      <c r="J183" s="987"/>
      <c r="K183" s="977"/>
      <c r="L183" s="725" t="e">
        <f ca="1">mergeValue(A183) &amp;"."&amp; mergeValue(B183)&amp;"."&amp; mergeValue(C183)&amp;"."&amp; mergeValue(D183)&amp;"."&amp; mergeValue(E183)</f>
        <v>#NAME?</v>
      </c>
      <c r="M183" s="1073"/>
      <c r="N183" s="691"/>
      <c r="O183" s="1075"/>
      <c r="P183" s="1076"/>
      <c r="Q183" s="672"/>
      <c r="R183" s="672"/>
      <c r="S183" s="1092"/>
      <c r="T183" s="651" t="s">
        <v>84</v>
      </c>
      <c r="U183" s="1092"/>
      <c r="V183" s="651" t="s">
        <v>84</v>
      </c>
      <c r="W183" s="728"/>
      <c r="X183" s="718" t="s">
        <v>690</v>
      </c>
      <c r="Y183" s="720" t="e">
        <f ca="1">strCheckDateTwo(N183:W183)</f>
        <v>#NAME?</v>
      </c>
      <c r="Z183" s="720"/>
      <c r="AA183" s="720"/>
      <c r="AB183" s="720"/>
      <c r="AC183" s="720"/>
      <c r="AD183" s="720"/>
      <c r="AE183" s="720"/>
      <c r="AF183" s="720"/>
      <c r="AG183" s="720"/>
    </row>
    <row r="184" spans="1:47" s="686" customFormat="1" ht="14.25" hidden="1" customHeight="1">
      <c r="A184" s="1231"/>
      <c r="B184" s="1231"/>
      <c r="C184" s="1231"/>
      <c r="D184" s="1231"/>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31"/>
      <c r="B185" s="1231"/>
      <c r="C185" s="1231"/>
      <c r="D185" s="1231"/>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31"/>
      <c r="B186" s="1231"/>
      <c r="C186" s="1231"/>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31"/>
      <c r="B187" s="1231"/>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31"/>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31">
        <v>1</v>
      </c>
      <c r="B193" s="1016"/>
      <c r="C193" s="1016"/>
      <c r="D193" s="1016"/>
      <c r="E193" s="1016"/>
      <c r="F193" s="1009"/>
      <c r="G193" s="1015"/>
      <c r="H193" s="1015"/>
      <c r="I193" s="997"/>
      <c r="J193" s="996"/>
      <c r="K193" s="996"/>
      <c r="L193" s="725" t="e">
        <f ca="1">mergeValue(A193)</f>
        <v>#NAME?</v>
      </c>
      <c r="M193" s="642" t="s">
        <v>20</v>
      </c>
      <c r="N193" s="1312"/>
      <c r="O193" s="1313"/>
      <c r="P193" s="1313"/>
      <c r="Q193" s="1313"/>
      <c r="R193" s="1313"/>
      <c r="S193" s="1313"/>
      <c r="T193" s="1313"/>
      <c r="U193" s="1313"/>
      <c r="V193" s="1313"/>
      <c r="W193" s="1313"/>
      <c r="X193" s="1313"/>
      <c r="Y193" s="1313"/>
      <c r="Z193" s="1313"/>
      <c r="AA193" s="1313"/>
      <c r="AB193" s="1313"/>
      <c r="AC193" s="1313"/>
      <c r="AD193" s="1313"/>
      <c r="AE193" s="1313"/>
      <c r="AF193" s="1314"/>
      <c r="AG193" s="718" t="s">
        <v>476</v>
      </c>
      <c r="AH193" s="720"/>
      <c r="AI193" s="720"/>
      <c r="AJ193" s="720"/>
      <c r="AK193" s="720"/>
      <c r="AL193" s="720"/>
      <c r="AM193" s="720"/>
      <c r="AN193" s="720"/>
      <c r="AO193" s="720"/>
      <c r="AP193" s="720"/>
      <c r="AQ193" s="720"/>
      <c r="AR193" s="720"/>
    </row>
    <row r="194" spans="1:46" s="686" customFormat="1" ht="22.5">
      <c r="A194" s="1231"/>
      <c r="B194" s="1231">
        <v>1</v>
      </c>
      <c r="C194" s="1016"/>
      <c r="D194" s="1016"/>
      <c r="E194" s="1016"/>
      <c r="F194" s="1009"/>
      <c r="G194" s="1018"/>
      <c r="H194" s="1019"/>
      <c r="I194" s="998"/>
      <c r="J194" s="993"/>
      <c r="K194" s="991"/>
      <c r="L194" s="725" t="e">
        <f ca="1">mergeValue(A194) &amp;"."&amp; mergeValue(B194)</f>
        <v>#NAME?</v>
      </c>
      <c r="M194" s="693" t="s">
        <v>16</v>
      </c>
      <c r="N194" s="1309"/>
      <c r="O194" s="1310"/>
      <c r="P194" s="1310"/>
      <c r="Q194" s="1310"/>
      <c r="R194" s="1310"/>
      <c r="S194" s="1310"/>
      <c r="T194" s="1310"/>
      <c r="U194" s="1310"/>
      <c r="V194" s="1310"/>
      <c r="W194" s="1310"/>
      <c r="X194" s="1310"/>
      <c r="Y194" s="1310"/>
      <c r="Z194" s="1310"/>
      <c r="AA194" s="1310"/>
      <c r="AB194" s="1310"/>
      <c r="AC194" s="1310"/>
      <c r="AD194" s="1310"/>
      <c r="AE194" s="1310"/>
      <c r="AF194" s="1311"/>
      <c r="AG194" s="718" t="s">
        <v>477</v>
      </c>
      <c r="AH194" s="720"/>
      <c r="AI194" s="720"/>
      <c r="AJ194" s="720"/>
      <c r="AK194" s="720"/>
      <c r="AL194" s="720"/>
      <c r="AM194" s="720"/>
      <c r="AN194" s="720"/>
      <c r="AO194" s="720"/>
      <c r="AP194" s="720"/>
      <c r="AQ194" s="720"/>
      <c r="AR194" s="720"/>
    </row>
    <row r="195" spans="1:46" s="686" customFormat="1" ht="22.5">
      <c r="A195" s="1231"/>
      <c r="B195" s="1231"/>
      <c r="C195" s="1231">
        <v>1</v>
      </c>
      <c r="D195" s="1016"/>
      <c r="E195" s="1016"/>
      <c r="F195" s="1009"/>
      <c r="G195" s="1018"/>
      <c r="H195" s="1019"/>
      <c r="I195" s="998"/>
      <c r="J195" s="993"/>
      <c r="K195" s="991"/>
      <c r="L195" s="725" t="e">
        <f ca="1">mergeValue(A195) &amp;"."&amp; mergeValue(B195)&amp;"."&amp; mergeValue(C195)</f>
        <v>#NAME?</v>
      </c>
      <c r="M195" s="694" t="s">
        <v>7</v>
      </c>
      <c r="N195" s="1309"/>
      <c r="O195" s="1310"/>
      <c r="P195" s="1310"/>
      <c r="Q195" s="1310"/>
      <c r="R195" s="1310"/>
      <c r="S195" s="1310"/>
      <c r="T195" s="1310"/>
      <c r="U195" s="1310"/>
      <c r="V195" s="1310"/>
      <c r="W195" s="1310"/>
      <c r="X195" s="1310"/>
      <c r="Y195" s="1310"/>
      <c r="Z195" s="1310"/>
      <c r="AA195" s="1310"/>
      <c r="AB195" s="1310"/>
      <c r="AC195" s="1310"/>
      <c r="AD195" s="1310"/>
      <c r="AE195" s="1310"/>
      <c r="AF195" s="1311"/>
      <c r="AG195" s="718" t="s">
        <v>635</v>
      </c>
      <c r="AH195" s="720"/>
      <c r="AI195" s="720"/>
      <c r="AJ195" s="720"/>
      <c r="AK195" s="720"/>
      <c r="AL195" s="720"/>
      <c r="AM195" s="720"/>
      <c r="AN195" s="720"/>
      <c r="AO195" s="720"/>
      <c r="AP195" s="720"/>
      <c r="AQ195" s="720"/>
      <c r="AR195" s="720"/>
    </row>
    <row r="196" spans="1:46" s="686" customFormat="1" ht="15" customHeight="1">
      <c r="A196" s="1231"/>
      <c r="B196" s="1231"/>
      <c r="C196" s="1231"/>
      <c r="D196" s="1231">
        <v>1</v>
      </c>
      <c r="E196" s="1016"/>
      <c r="F196" s="1009"/>
      <c r="G196" s="1018"/>
      <c r="H196" s="1019"/>
      <c r="I196" s="998"/>
      <c r="J196" s="993"/>
      <c r="K196" s="991"/>
      <c r="L196" s="725" t="e">
        <f ca="1">mergeValue(A196) &amp;"."&amp; mergeValue(B196)&amp;"."&amp; mergeValue(C196)&amp;"."&amp; mergeValue(D196)</f>
        <v>#NAME?</v>
      </c>
      <c r="M196" s="695" t="s">
        <v>22</v>
      </c>
      <c r="N196" s="1309"/>
      <c r="O196" s="1310"/>
      <c r="P196" s="1310"/>
      <c r="Q196" s="1310"/>
      <c r="R196" s="1310"/>
      <c r="S196" s="1310"/>
      <c r="T196" s="1310"/>
      <c r="U196" s="1310"/>
      <c r="V196" s="1310"/>
      <c r="W196" s="1310"/>
      <c r="X196" s="1310"/>
      <c r="Y196" s="1310"/>
      <c r="Z196" s="1310"/>
      <c r="AA196" s="1310"/>
      <c r="AB196" s="1310"/>
      <c r="AC196" s="1310"/>
      <c r="AD196" s="1310"/>
      <c r="AE196" s="1310"/>
      <c r="AF196" s="1311"/>
      <c r="AG196" s="718" t="s">
        <v>682</v>
      </c>
      <c r="AH196" s="720"/>
      <c r="AI196" s="720"/>
      <c r="AJ196" s="720"/>
      <c r="AK196" s="720"/>
      <c r="AL196" s="720"/>
      <c r="AM196" s="720"/>
      <c r="AN196" s="720"/>
      <c r="AO196" s="720"/>
      <c r="AP196" s="720"/>
      <c r="AQ196" s="720"/>
      <c r="AR196" s="720"/>
    </row>
    <row r="197" spans="1:46" s="686" customFormat="1" ht="17.100000000000001" customHeight="1">
      <c r="A197" s="1231"/>
      <c r="B197" s="1231"/>
      <c r="C197" s="1231"/>
      <c r="D197" s="1231"/>
      <c r="E197" s="1231">
        <v>1</v>
      </c>
      <c r="F197" s="1009"/>
      <c r="G197" s="1018"/>
      <c r="H197" s="1019"/>
      <c r="I197" s="1020"/>
      <c r="J197" s="1010"/>
      <c r="K197" s="1149"/>
      <c r="L197" s="1270" t="e">
        <f ca="1">mergeValue(A197) &amp;"."&amp; mergeValue(B197)&amp;"."&amp; mergeValue(C197)&amp;"."&amp; mergeValue(D197)&amp;"."&amp; mergeValue(E197)</f>
        <v>#NAME?</v>
      </c>
      <c r="M197" s="1271"/>
      <c r="N197" s="1227" t="s">
        <v>85</v>
      </c>
      <c r="O197" s="1265"/>
      <c r="P197" s="1261">
        <v>1</v>
      </c>
      <c r="Q197" s="1290"/>
      <c r="R197" s="1227" t="s">
        <v>85</v>
      </c>
      <c r="S197" s="1265"/>
      <c r="T197" s="1261">
        <v>1</v>
      </c>
      <c r="U197" s="1290"/>
      <c r="V197" s="1227" t="s">
        <v>85</v>
      </c>
      <c r="W197" s="702"/>
      <c r="X197" s="690">
        <v>1</v>
      </c>
      <c r="Y197" s="1097"/>
      <c r="Z197" s="672"/>
      <c r="AA197" s="672"/>
      <c r="AB197" s="1241"/>
      <c r="AC197" s="1227" t="s">
        <v>84</v>
      </c>
      <c r="AD197" s="1241"/>
      <c r="AE197" s="1227" t="s">
        <v>84</v>
      </c>
      <c r="AF197" s="716"/>
      <c r="AG197" s="1258" t="s">
        <v>683</v>
      </c>
      <c r="AH197" s="720" t="e">
        <f ca="1">strCheckDate(Z198:AF198)</f>
        <v>#NAME?</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31"/>
      <c r="B198" s="1231"/>
      <c r="C198" s="1231"/>
      <c r="D198" s="1231"/>
      <c r="E198" s="1231"/>
      <c r="F198" s="1009"/>
      <c r="G198" s="1018"/>
      <c r="H198" s="1019"/>
      <c r="I198" s="1020"/>
      <c r="J198" s="1010"/>
      <c r="K198" s="1149"/>
      <c r="L198" s="1270"/>
      <c r="M198" s="1271"/>
      <c r="N198" s="1227"/>
      <c r="O198" s="1265"/>
      <c r="P198" s="1261"/>
      <c r="Q198" s="1290"/>
      <c r="R198" s="1227"/>
      <c r="S198" s="1265"/>
      <c r="T198" s="1261"/>
      <c r="U198" s="1290"/>
      <c r="V198" s="1227"/>
      <c r="W198" s="727"/>
      <c r="X198" s="706"/>
      <c r="Y198" s="706"/>
      <c r="Z198" s="708"/>
      <c r="AA198" s="604" t="str">
        <f>AB197 &amp; "-" &amp; AD197</f>
        <v>-</v>
      </c>
      <c r="AB198" s="1226"/>
      <c r="AC198" s="1227"/>
      <c r="AD198" s="1226"/>
      <c r="AE198" s="1227"/>
      <c r="AF198" s="674"/>
      <c r="AG198" s="1259"/>
      <c r="AH198" s="720"/>
      <c r="AI198" s="723"/>
      <c r="AJ198" s="723"/>
      <c r="AK198" s="723"/>
      <c r="AL198" s="723"/>
      <c r="AM198" s="723"/>
      <c r="AN198" s="723"/>
      <c r="AO198" s="720"/>
      <c r="AP198" s="720"/>
      <c r="AQ198" s="720"/>
      <c r="AR198" s="720"/>
    </row>
    <row r="199" spans="1:46" s="686" customFormat="1" ht="17.100000000000001" customHeight="1">
      <c r="A199" s="1231"/>
      <c r="B199" s="1231"/>
      <c r="C199" s="1231"/>
      <c r="D199" s="1231"/>
      <c r="E199" s="1231"/>
      <c r="F199" s="1009"/>
      <c r="G199" s="1018"/>
      <c r="H199" s="1019"/>
      <c r="I199" s="1020"/>
      <c r="J199" s="1010"/>
      <c r="K199" s="1149"/>
      <c r="L199" s="1270"/>
      <c r="M199" s="1271"/>
      <c r="N199" s="1227"/>
      <c r="O199" s="1265"/>
      <c r="P199" s="1261"/>
      <c r="Q199" s="1290"/>
      <c r="R199" s="1227"/>
      <c r="S199" s="603"/>
      <c r="T199" s="699"/>
      <c r="U199" s="706"/>
      <c r="V199" s="707"/>
      <c r="W199" s="707"/>
      <c r="X199" s="707"/>
      <c r="Y199" s="707"/>
      <c r="Z199" s="708"/>
      <c r="AA199" s="708"/>
      <c r="AB199" s="709"/>
      <c r="AC199" s="705"/>
      <c r="AD199" s="705"/>
      <c r="AE199" s="709"/>
      <c r="AF199" s="705"/>
      <c r="AG199" s="1259"/>
      <c r="AH199" s="720"/>
      <c r="AI199" s="723"/>
      <c r="AJ199" s="723"/>
      <c r="AK199" s="723"/>
      <c r="AL199" s="723"/>
      <c r="AM199" s="723"/>
      <c r="AN199" s="723"/>
      <c r="AO199" s="720"/>
      <c r="AP199" s="720"/>
      <c r="AQ199" s="720"/>
      <c r="AR199" s="720"/>
    </row>
    <row r="200" spans="1:46" s="686" customFormat="1" ht="17.100000000000001" customHeight="1">
      <c r="A200" s="1231"/>
      <c r="B200" s="1231"/>
      <c r="C200" s="1231"/>
      <c r="D200" s="1231"/>
      <c r="E200" s="1231"/>
      <c r="F200" s="1009"/>
      <c r="G200" s="1018"/>
      <c r="H200" s="1019"/>
      <c r="I200" s="1020"/>
      <c r="J200" s="1010"/>
      <c r="K200" s="1149"/>
      <c r="L200" s="1270"/>
      <c r="M200" s="1271"/>
      <c r="N200" s="1227"/>
      <c r="O200" s="710"/>
      <c r="P200" s="712"/>
      <c r="Q200" s="711"/>
      <c r="R200" s="707"/>
      <c r="S200" s="707"/>
      <c r="T200" s="707"/>
      <c r="U200" s="707"/>
      <c r="V200" s="707"/>
      <c r="W200" s="707"/>
      <c r="X200" s="707"/>
      <c r="Y200" s="707"/>
      <c r="Z200" s="708"/>
      <c r="AA200" s="708"/>
      <c r="AB200" s="709"/>
      <c r="AC200" s="705"/>
      <c r="AD200" s="705"/>
      <c r="AE200" s="709"/>
      <c r="AF200" s="705"/>
      <c r="AG200" s="1259"/>
      <c r="AH200" s="720"/>
      <c r="AI200" s="723"/>
      <c r="AJ200" s="723"/>
      <c r="AK200" s="723"/>
      <c r="AL200" s="723"/>
      <c r="AM200" s="723"/>
      <c r="AN200" s="723"/>
      <c r="AO200" s="720"/>
      <c r="AP200" s="720"/>
      <c r="AQ200" s="720"/>
      <c r="AR200" s="720"/>
    </row>
    <row r="201" spans="1:46" s="685" customFormat="1" ht="15" customHeight="1">
      <c r="A201" s="1231"/>
      <c r="B201" s="1231"/>
      <c r="C201" s="1231"/>
      <c r="D201" s="1231"/>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60"/>
      <c r="AH201" s="722"/>
      <c r="AI201" s="722"/>
      <c r="AJ201" s="724"/>
      <c r="AK201" s="724"/>
      <c r="AL201" s="724"/>
      <c r="AM201" s="724"/>
      <c r="AN201" s="724"/>
      <c r="AO201" s="722"/>
      <c r="AP201" s="722"/>
      <c r="AQ201" s="722"/>
      <c r="AR201" s="722"/>
    </row>
    <row r="202" spans="1:46" s="685" customFormat="1" ht="15" customHeight="1">
      <c r="A202" s="1231"/>
      <c r="B202" s="1231"/>
      <c r="C202" s="1231"/>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31"/>
      <c r="B203" s="1231"/>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31"/>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3"/>
      <c r="R207" s="157"/>
      <c r="S207" s="157"/>
      <c r="T207" s="157"/>
      <c r="U207" s="1233"/>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3"/>
      <c r="R208" s="157"/>
      <c r="S208" s="157"/>
      <c r="T208" s="157"/>
      <c r="U208" s="1233"/>
      <c r="V208" s="157"/>
      <c r="W208" s="157"/>
      <c r="X208" s="157"/>
      <c r="Y208" s="157"/>
      <c r="Z208" s="157"/>
      <c r="AA208" s="157"/>
      <c r="AB208" s="157"/>
      <c r="AC208" s="157"/>
    </row>
    <row r="209" spans="1:83" ht="15" customHeight="1">
      <c r="G209" s="156"/>
      <c r="H209" s="157"/>
      <c r="I209" s="157"/>
      <c r="J209" s="85"/>
      <c r="K209" s="157"/>
      <c r="L209" s="157"/>
      <c r="M209" s="157"/>
      <c r="N209" s="157"/>
      <c r="O209" s="157"/>
      <c r="Q209" s="1233"/>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15" t="s">
        <v>85</v>
      </c>
      <c r="O211" s="1265"/>
      <c r="P211" s="1261">
        <v>1</v>
      </c>
      <c r="Q211" s="1284"/>
      <c r="R211" s="1227" t="s">
        <v>84</v>
      </c>
      <c r="S211" s="1316"/>
      <c r="T211" s="1307">
        <v>1</v>
      </c>
      <c r="U211" s="1234"/>
      <c r="V211" s="1227"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15"/>
      <c r="O212" s="1265"/>
      <c r="P212" s="1261"/>
      <c r="Q212" s="1284"/>
      <c r="R212" s="1227"/>
      <c r="S212" s="1317"/>
      <c r="T212" s="1308"/>
      <c r="U212" s="1234"/>
      <c r="V212" s="1227"/>
      <c r="W212" s="737"/>
      <c r="X212" s="737"/>
      <c r="Y212" s="737" t="s">
        <v>715</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15"/>
      <c r="O213" s="1265"/>
      <c r="P213" s="1261"/>
      <c r="Q213" s="1284"/>
      <c r="R213" s="1227"/>
      <c r="S213" s="734"/>
      <c r="T213" s="734"/>
      <c r="U213" s="737" t="s">
        <v>716</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27"/>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748</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31">
        <v>1</v>
      </c>
      <c r="B220" s="884"/>
      <c r="C220" s="884"/>
      <c r="D220" s="884"/>
      <c r="E220" s="885"/>
      <c r="F220" s="886"/>
      <c r="G220" s="886"/>
      <c r="H220" s="886"/>
      <c r="I220" s="887"/>
      <c r="J220" s="882"/>
      <c r="K220" s="889"/>
      <c r="L220" s="782" t="e">
        <f ca="1">mergeValue(A220)</f>
        <v>#NAME?</v>
      </c>
      <c r="M220" s="642" t="s">
        <v>20</v>
      </c>
      <c r="N220" s="647"/>
      <c r="O220" s="1287"/>
      <c r="P220" s="1288"/>
      <c r="Q220" s="1288"/>
      <c r="R220" s="1288"/>
      <c r="S220" s="1288"/>
      <c r="T220" s="1288"/>
      <c r="U220" s="1288"/>
      <c r="V220" s="1289"/>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31"/>
      <c r="B221" s="1231">
        <v>1</v>
      </c>
      <c r="C221" s="884"/>
      <c r="D221" s="884"/>
      <c r="E221" s="886"/>
      <c r="F221" s="886"/>
      <c r="G221" s="886"/>
      <c r="H221" s="886"/>
      <c r="I221" s="881"/>
      <c r="J221" s="880"/>
      <c r="K221" s="883"/>
      <c r="L221" s="782" t="e">
        <f ca="1">mergeValue(A221) &amp;"."&amp; mergeValue(B221)</f>
        <v>#NAME?</v>
      </c>
      <c r="M221" s="693" t="s">
        <v>16</v>
      </c>
      <c r="N221" s="647"/>
      <c r="O221" s="1287"/>
      <c r="P221" s="1288"/>
      <c r="Q221" s="1288"/>
      <c r="R221" s="1288"/>
      <c r="S221" s="1288"/>
      <c r="T221" s="1288"/>
      <c r="U221" s="1288"/>
      <c r="V221" s="1289"/>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31"/>
      <c r="B222" s="1231"/>
      <c r="C222" s="1231">
        <v>1</v>
      </c>
      <c r="D222" s="884"/>
      <c r="E222" s="886"/>
      <c r="F222" s="886"/>
      <c r="G222" s="886"/>
      <c r="H222" s="886"/>
      <c r="I222" s="888"/>
      <c r="J222" s="880"/>
      <c r="K222" s="883"/>
      <c r="L222" s="782" t="e">
        <f ca="1">mergeValue(A222) &amp;"."&amp; mergeValue(B222)&amp;"."&amp; mergeValue(C222)</f>
        <v>#NAME?</v>
      </c>
      <c r="M222" s="694" t="s">
        <v>7</v>
      </c>
      <c r="N222" s="647"/>
      <c r="O222" s="1287"/>
      <c r="P222" s="1288"/>
      <c r="Q222" s="1288"/>
      <c r="R222" s="1288"/>
      <c r="S222" s="1288"/>
      <c r="T222" s="1288"/>
      <c r="U222" s="1288"/>
      <c r="V222" s="1289"/>
      <c r="W222" s="631" t="s">
        <v>635</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31"/>
      <c r="B223" s="1231"/>
      <c r="C223" s="1231"/>
      <c r="D223" s="1231">
        <v>1</v>
      </c>
      <c r="E223" s="886"/>
      <c r="F223" s="886"/>
      <c r="G223" s="886"/>
      <c r="H223" s="886"/>
      <c r="I223" s="888"/>
      <c r="J223" s="880"/>
      <c r="K223" s="883"/>
      <c r="L223" s="782" t="e">
        <f ca="1">mergeValue(A223) &amp;"."&amp; mergeValue(B223)&amp;"."&amp; mergeValue(C223)&amp;"."&amp; mergeValue(D223)</f>
        <v>#NAME?</v>
      </c>
      <c r="M223" s="695" t="s">
        <v>22</v>
      </c>
      <c r="N223" s="647"/>
      <c r="O223" s="1287"/>
      <c r="P223" s="1288"/>
      <c r="Q223" s="1288"/>
      <c r="R223" s="1288"/>
      <c r="S223" s="1288"/>
      <c r="T223" s="1288"/>
      <c r="U223" s="1288"/>
      <c r="V223" s="1289"/>
      <c r="W223" s="631" t="s">
        <v>636</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31"/>
      <c r="B224" s="1231"/>
      <c r="C224" s="1231"/>
      <c r="D224" s="1231"/>
      <c r="E224" s="1231">
        <v>1</v>
      </c>
      <c r="F224" s="886"/>
      <c r="G224" s="886"/>
      <c r="H224" s="884">
        <v>1</v>
      </c>
      <c r="I224" s="1231">
        <v>1</v>
      </c>
      <c r="J224" s="886"/>
      <c r="K224" s="891"/>
      <c r="L224" s="782" t="e">
        <f ca="1">mergeValue(A224) &amp;"."&amp; mergeValue(B224)&amp;"."&amp; mergeValue(C224)&amp;"."&amp; mergeValue(D224)&amp;"."&amp; mergeValue(E224)</f>
        <v>#NAME?</v>
      </c>
      <c r="M224" s="555" t="s">
        <v>9</v>
      </c>
      <c r="N224" s="647"/>
      <c r="O224" s="1234"/>
      <c r="P224" s="1235"/>
      <c r="Q224" s="1235"/>
      <c r="R224" s="1235"/>
      <c r="S224" s="1235"/>
      <c r="T224" s="1235"/>
      <c r="U224" s="1235"/>
      <c r="V224" s="1236"/>
      <c r="W224" s="631" t="s">
        <v>640</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31"/>
      <c r="B225" s="1231"/>
      <c r="C225" s="1231"/>
      <c r="D225" s="1231"/>
      <c r="E225" s="1231"/>
      <c r="F225" s="1231">
        <v>1</v>
      </c>
      <c r="G225" s="884"/>
      <c r="H225" s="884"/>
      <c r="I225" s="1231"/>
      <c r="J225" s="1231">
        <v>1</v>
      </c>
      <c r="K225" s="892"/>
      <c r="L225" s="782" t="e">
        <f ca="1">mergeValue(A225) &amp;"."&amp; mergeValue(B225)&amp;"."&amp; mergeValue(C225)&amp;"."&amp; mergeValue(D225)&amp;"."&amp; mergeValue(E225)&amp;"."&amp; mergeValue(F225)</f>
        <v>#NAME?</v>
      </c>
      <c r="M225" s="556" t="s">
        <v>10</v>
      </c>
      <c r="N225" s="647"/>
      <c r="O225" s="1234"/>
      <c r="P225" s="1235"/>
      <c r="Q225" s="1235"/>
      <c r="R225" s="1235"/>
      <c r="S225" s="1235"/>
      <c r="T225" s="1235"/>
      <c r="U225" s="1235"/>
      <c r="V225" s="1236"/>
      <c r="W225" s="631" t="s">
        <v>638</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31"/>
      <c r="B226" s="1231"/>
      <c r="C226" s="1231"/>
      <c r="D226" s="1231"/>
      <c r="E226" s="1231"/>
      <c r="F226" s="1231"/>
      <c r="G226" s="884">
        <v>1</v>
      </c>
      <c r="H226" s="884"/>
      <c r="I226" s="1231"/>
      <c r="J226" s="1231"/>
      <c r="K226" s="892">
        <v>1</v>
      </c>
      <c r="L226" s="782" t="e">
        <f ca="1">mergeValue(A226) &amp;"."&amp; mergeValue(B226)&amp;"."&amp; mergeValue(C226)&amp;"."&amp; mergeValue(D226)&amp;"."&amp; mergeValue(E226)&amp;"."&amp; mergeValue(F226)&amp;"."&amp; mergeValue(G226)</f>
        <v>#NAME?</v>
      </c>
      <c r="M226" s="1070"/>
      <c r="N226" s="647"/>
      <c r="O226" s="764"/>
      <c r="P226" s="764"/>
      <c r="Q226" s="764"/>
      <c r="R226" s="1226"/>
      <c r="S226" s="1227" t="s">
        <v>84</v>
      </c>
      <c r="T226" s="1226"/>
      <c r="U226" s="1227" t="s">
        <v>84</v>
      </c>
      <c r="V226" s="764"/>
      <c r="W226" s="1201" t="s">
        <v>657</v>
      </c>
      <c r="X226" s="809" t="e">
        <f ca="1">strCheckDate(O227:V227)</f>
        <v>#NAME?</v>
      </c>
      <c r="Y226" s="830"/>
      <c r="Z226" s="830" t="str">
        <f t="shared" si="3"/>
        <v/>
      </c>
      <c r="AA226" s="830"/>
      <c r="AB226" s="830"/>
      <c r="AC226" s="830"/>
      <c r="AD226" s="809"/>
      <c r="AE226" s="809"/>
      <c r="AF226" s="809"/>
      <c r="AG226" s="809"/>
      <c r="AH226" s="809"/>
      <c r="AI226" s="809"/>
      <c r="AJ226" s="809"/>
    </row>
    <row r="227" spans="1:36" s="800" customFormat="1" ht="14.25" hidden="1" customHeight="1">
      <c r="A227" s="1231"/>
      <c r="B227" s="1231"/>
      <c r="C227" s="1231"/>
      <c r="D227" s="1231"/>
      <c r="E227" s="1231"/>
      <c r="F227" s="1231"/>
      <c r="G227" s="884"/>
      <c r="H227" s="884"/>
      <c r="I227" s="1231"/>
      <c r="J227" s="1231"/>
      <c r="K227" s="892"/>
      <c r="L227" s="801"/>
      <c r="M227" s="647"/>
      <c r="N227" s="647"/>
      <c r="O227" s="764"/>
      <c r="P227" s="764"/>
      <c r="Q227" s="770" t="str">
        <f>R226 &amp; "-" &amp; T226</f>
        <v>-</v>
      </c>
      <c r="R227" s="1226"/>
      <c r="S227" s="1227"/>
      <c r="T227" s="1226"/>
      <c r="U227" s="1227"/>
      <c r="V227" s="764"/>
      <c r="W227" s="1201"/>
      <c r="X227" s="809"/>
      <c r="Y227" s="830"/>
      <c r="Z227" s="830" t="str">
        <f t="shared" si="3"/>
        <v/>
      </c>
      <c r="AA227" s="830"/>
      <c r="AB227" s="830"/>
      <c r="AC227" s="830"/>
      <c r="AD227" s="809"/>
      <c r="AE227" s="809"/>
      <c r="AF227" s="809"/>
      <c r="AG227" s="809"/>
      <c r="AH227" s="809"/>
      <c r="AI227" s="809"/>
      <c r="AJ227" s="809"/>
    </row>
    <row r="228" spans="1:36" s="800" customFormat="1" ht="15" customHeight="1">
      <c r="A228" s="1231"/>
      <c r="B228" s="1231"/>
      <c r="C228" s="1231"/>
      <c r="D228" s="1231"/>
      <c r="E228" s="1231"/>
      <c r="F228" s="1231"/>
      <c r="G228" s="886"/>
      <c r="H228" s="884"/>
      <c r="I228" s="1231"/>
      <c r="J228" s="1231"/>
      <c r="K228" s="891"/>
      <c r="L228" s="689"/>
      <c r="M228" s="558" t="s">
        <v>25</v>
      </c>
      <c r="N228" s="766"/>
      <c r="O228" s="766"/>
      <c r="P228" s="766"/>
      <c r="Q228" s="766"/>
      <c r="R228" s="766"/>
      <c r="S228" s="766"/>
      <c r="T228" s="766"/>
      <c r="U228" s="766"/>
      <c r="V228" s="763"/>
      <c r="W228" s="1201"/>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31"/>
      <c r="B229" s="1231"/>
      <c r="C229" s="1231"/>
      <c r="D229" s="1231"/>
      <c r="E229" s="1231"/>
      <c r="F229" s="886"/>
      <c r="G229" s="886"/>
      <c r="H229" s="884"/>
      <c r="I229" s="1231"/>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31"/>
      <c r="B230" s="1231"/>
      <c r="C230" s="1231"/>
      <c r="D230" s="1231"/>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31"/>
      <c r="B231" s="1231"/>
      <c r="C231" s="1231"/>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31"/>
      <c r="B232" s="1231"/>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31"/>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1" customFormat="1" ht="22.5">
      <c r="A238" s="1231">
        <v>1</v>
      </c>
      <c r="B238" s="1016"/>
      <c r="C238" s="1016"/>
      <c r="D238" s="1016"/>
      <c r="E238" s="982"/>
      <c r="F238" s="1027"/>
      <c r="G238" s="1027"/>
      <c r="H238" s="1027"/>
      <c r="I238" s="984"/>
      <c r="J238" s="980"/>
      <c r="K238" s="964"/>
      <c r="L238" s="1031" t="e">
        <f ca="1">mergeValue(A238)</f>
        <v>#NAME?</v>
      </c>
      <c r="M238" s="642" t="s">
        <v>20</v>
      </c>
      <c r="N238" s="647"/>
      <c r="O238" s="1287"/>
      <c r="P238" s="1288"/>
      <c r="Q238" s="1288"/>
      <c r="R238" s="1288"/>
      <c r="S238" s="1288"/>
      <c r="T238" s="1288"/>
      <c r="U238" s="1288"/>
      <c r="V238" s="1289"/>
      <c r="W238" s="631" t="s">
        <v>476</v>
      </c>
      <c r="X238" s="1009"/>
      <c r="Y238" s="830"/>
      <c r="Z238" s="830" t="str">
        <f t="shared" ref="Z238:Z251" si="4">IF(M238="","",M238 )</f>
        <v>Наименование тарифа</v>
      </c>
      <c r="AA238" s="830"/>
      <c r="AB238" s="830"/>
      <c r="AC238" s="830"/>
      <c r="AD238" s="1009"/>
      <c r="AE238" s="1009"/>
      <c r="AF238" s="1009"/>
      <c r="AG238" s="1009"/>
      <c r="AH238" s="1009"/>
      <c r="AI238" s="1009"/>
      <c r="AJ238" s="1009"/>
    </row>
    <row r="239" spans="1:36" s="991" customFormat="1" ht="22.5">
      <c r="A239" s="1231"/>
      <c r="B239" s="1231">
        <v>1</v>
      </c>
      <c r="C239" s="1016"/>
      <c r="D239" s="1016"/>
      <c r="E239" s="1027"/>
      <c r="F239" s="1027"/>
      <c r="G239" s="1027"/>
      <c r="H239" s="1027"/>
      <c r="I239" s="1022"/>
      <c r="J239" s="955"/>
      <c r="K239" s="958"/>
      <c r="L239" s="1031" t="e">
        <f ca="1">mergeValue(A239) &amp;"."&amp; mergeValue(B239)</f>
        <v>#NAME?</v>
      </c>
      <c r="M239" s="693" t="s">
        <v>16</v>
      </c>
      <c r="N239" s="647"/>
      <c r="O239" s="1287"/>
      <c r="P239" s="1288"/>
      <c r="Q239" s="1288"/>
      <c r="R239" s="1288"/>
      <c r="S239" s="1288"/>
      <c r="T239" s="1288"/>
      <c r="U239" s="1288"/>
      <c r="V239" s="1289"/>
      <c r="W239" s="631" t="s">
        <v>477</v>
      </c>
      <c r="X239" s="1009"/>
      <c r="Y239" s="830"/>
      <c r="Z239" s="830" t="str">
        <f t="shared" si="4"/>
        <v>Территория действия тарифа</v>
      </c>
      <c r="AA239" s="830"/>
      <c r="AB239" s="830"/>
      <c r="AC239" s="830"/>
      <c r="AD239" s="1009"/>
      <c r="AE239" s="1009"/>
      <c r="AF239" s="1009"/>
      <c r="AG239" s="1009"/>
      <c r="AH239" s="1009"/>
      <c r="AI239" s="1009"/>
      <c r="AJ239" s="1009"/>
    </row>
    <row r="240" spans="1:36" s="991" customFormat="1" ht="22.5">
      <c r="A240" s="1231"/>
      <c r="B240" s="1231"/>
      <c r="C240" s="1231">
        <v>1</v>
      </c>
      <c r="D240" s="1016"/>
      <c r="E240" s="1027"/>
      <c r="F240" s="1027"/>
      <c r="G240" s="1027"/>
      <c r="H240" s="1027"/>
      <c r="I240" s="963"/>
      <c r="J240" s="955"/>
      <c r="K240" s="958"/>
      <c r="L240" s="1031" t="e">
        <f ca="1">mergeValue(A240) &amp;"."&amp; mergeValue(B240)&amp;"."&amp; mergeValue(C240)</f>
        <v>#NAME?</v>
      </c>
      <c r="M240" s="694" t="s">
        <v>7</v>
      </c>
      <c r="N240" s="647"/>
      <c r="O240" s="1287"/>
      <c r="P240" s="1288"/>
      <c r="Q240" s="1288"/>
      <c r="R240" s="1288"/>
      <c r="S240" s="1288"/>
      <c r="T240" s="1288"/>
      <c r="U240" s="1288"/>
      <c r="V240" s="1289"/>
      <c r="W240" s="631" t="s">
        <v>635</v>
      </c>
      <c r="X240" s="1009"/>
      <c r="Y240" s="830"/>
      <c r="Z240" s="830" t="str">
        <f t="shared" si="4"/>
        <v xml:space="preserve">Наименование системы теплоснабжения </v>
      </c>
      <c r="AA240" s="830"/>
      <c r="AB240" s="830"/>
      <c r="AC240" s="830"/>
      <c r="AD240" s="1009"/>
      <c r="AE240" s="1009"/>
      <c r="AF240" s="1009"/>
      <c r="AG240" s="1009"/>
      <c r="AH240" s="1009"/>
      <c r="AI240" s="1009"/>
      <c r="AJ240" s="1009"/>
    </row>
    <row r="241" spans="1:36" s="991" customFormat="1" ht="22.5">
      <c r="A241" s="1231"/>
      <c r="B241" s="1231"/>
      <c r="C241" s="1231"/>
      <c r="D241" s="1231">
        <v>1</v>
      </c>
      <c r="E241" s="1027"/>
      <c r="F241" s="1027"/>
      <c r="G241" s="1027"/>
      <c r="H241" s="1027"/>
      <c r="I241" s="963"/>
      <c r="J241" s="955"/>
      <c r="K241" s="958"/>
      <c r="L241" s="1031" t="e">
        <f ca="1">mergeValue(A241) &amp;"."&amp; mergeValue(B241)&amp;"."&amp; mergeValue(C241)&amp;"."&amp; mergeValue(D241)</f>
        <v>#NAME?</v>
      </c>
      <c r="M241" s="695" t="s">
        <v>22</v>
      </c>
      <c r="N241" s="647"/>
      <c r="O241" s="1287"/>
      <c r="P241" s="1288"/>
      <c r="Q241" s="1288"/>
      <c r="R241" s="1288"/>
      <c r="S241" s="1288"/>
      <c r="T241" s="1288"/>
      <c r="U241" s="1288"/>
      <c r="V241" s="1289"/>
      <c r="W241" s="631" t="s">
        <v>636</v>
      </c>
      <c r="X241" s="1009"/>
      <c r="Y241" s="830"/>
      <c r="Z241" s="830" t="str">
        <f t="shared" si="4"/>
        <v xml:space="preserve">Источник тепловой энергии  </v>
      </c>
      <c r="AA241" s="830"/>
      <c r="AB241" s="830"/>
      <c r="AC241" s="830"/>
      <c r="AD241" s="1009"/>
      <c r="AE241" s="1009"/>
      <c r="AF241" s="1009"/>
      <c r="AG241" s="1009"/>
      <c r="AH241" s="1009"/>
      <c r="AI241" s="1009"/>
      <c r="AJ241" s="1009"/>
    </row>
    <row r="242" spans="1:36" s="991" customFormat="1" ht="101.25">
      <c r="A242" s="1231"/>
      <c r="B242" s="1231"/>
      <c r="C242" s="1231"/>
      <c r="D242" s="1231"/>
      <c r="E242" s="1231">
        <v>1</v>
      </c>
      <c r="F242" s="1027"/>
      <c r="G242" s="1027"/>
      <c r="H242" s="1016">
        <v>1</v>
      </c>
      <c r="I242" s="1231">
        <v>1</v>
      </c>
      <c r="J242" s="1027"/>
      <c r="K242" s="966"/>
      <c r="L242" s="1031" t="e">
        <f ca="1">mergeValue(A242) &amp;"."&amp; mergeValue(B242)&amp;"."&amp; mergeValue(C242)&amp;"."&amp; mergeValue(D242)&amp;"."&amp; mergeValue(E242)</f>
        <v>#NAME?</v>
      </c>
      <c r="M242" s="555" t="s">
        <v>9</v>
      </c>
      <c r="N242" s="647"/>
      <c r="O242" s="1234"/>
      <c r="P242" s="1235"/>
      <c r="Q242" s="1235"/>
      <c r="R242" s="1235"/>
      <c r="S242" s="1235"/>
      <c r="T242" s="1235"/>
      <c r="U242" s="1235"/>
      <c r="V242" s="1236"/>
      <c r="W242" s="631" t="s">
        <v>640</v>
      </c>
      <c r="X242" s="1009"/>
      <c r="Y242" s="830"/>
      <c r="Z242" s="830" t="str">
        <f t="shared" si="4"/>
        <v>Схема подключения теплопотребляющей установки к коллектору источника тепловой энергии</v>
      </c>
      <c r="AA242" s="830"/>
      <c r="AB242" s="830"/>
      <c r="AC242" s="830"/>
      <c r="AD242" s="1009"/>
      <c r="AE242" s="1009"/>
      <c r="AF242" s="1009"/>
      <c r="AG242" s="1009"/>
      <c r="AH242" s="1009"/>
      <c r="AI242" s="1009"/>
      <c r="AJ242" s="1009"/>
    </row>
    <row r="243" spans="1:36" s="991" customFormat="1" ht="90">
      <c r="A243" s="1231"/>
      <c r="B243" s="1231"/>
      <c r="C243" s="1231"/>
      <c r="D243" s="1231"/>
      <c r="E243" s="1231"/>
      <c r="F243" s="1231">
        <v>1</v>
      </c>
      <c r="G243" s="1016"/>
      <c r="H243" s="1016"/>
      <c r="I243" s="1231"/>
      <c r="J243" s="1231">
        <v>1</v>
      </c>
      <c r="K243" s="967"/>
      <c r="L243" s="1031" t="e">
        <f ca="1">mergeValue(A243) &amp;"."&amp; mergeValue(B243)&amp;"."&amp; mergeValue(C243)&amp;"."&amp; mergeValue(D243)&amp;"."&amp; mergeValue(E243)&amp;"."&amp; mergeValue(F243)</f>
        <v>#NAME?</v>
      </c>
      <c r="M243" s="556" t="s">
        <v>10</v>
      </c>
      <c r="N243" s="647"/>
      <c r="O243" s="1234"/>
      <c r="P243" s="1235"/>
      <c r="Q243" s="1235"/>
      <c r="R243" s="1235"/>
      <c r="S243" s="1235"/>
      <c r="T243" s="1235"/>
      <c r="U243" s="1235"/>
      <c r="V243" s="1236"/>
      <c r="W243" s="631" t="s">
        <v>638</v>
      </c>
      <c r="X243" s="1009"/>
      <c r="Y243" s="830"/>
      <c r="Z243" s="830" t="str">
        <f t="shared" si="4"/>
        <v>Группа потребителей</v>
      </c>
      <c r="AA243" s="830"/>
      <c r="AB243" s="830"/>
      <c r="AC243" s="830"/>
      <c r="AD243" s="1009"/>
      <c r="AE243" s="1009"/>
      <c r="AF243" s="1009"/>
      <c r="AG243" s="1009"/>
      <c r="AH243" s="1009"/>
      <c r="AI243" s="1009"/>
      <c r="AJ243" s="1009"/>
    </row>
    <row r="244" spans="1:36" s="991" customFormat="1" ht="189" customHeight="1">
      <c r="A244" s="1231"/>
      <c r="B244" s="1231"/>
      <c r="C244" s="1231"/>
      <c r="D244" s="1231"/>
      <c r="E244" s="1231"/>
      <c r="F244" s="1231"/>
      <c r="G244" s="1016">
        <v>1</v>
      </c>
      <c r="H244" s="1016"/>
      <c r="I244" s="1231"/>
      <c r="J244" s="1231"/>
      <c r="K244" s="967">
        <v>1</v>
      </c>
      <c r="L244" s="1031" t="e">
        <f ca="1">mergeValue(A244) &amp;"."&amp; mergeValue(B244)&amp;"."&amp; mergeValue(C244)&amp;"."&amp; mergeValue(D244)&amp;"."&amp; mergeValue(E244)&amp;"."&amp; mergeValue(F244)&amp;"."&amp; mergeValue(G244)</f>
        <v>#NAME?</v>
      </c>
      <c r="M244" s="1070"/>
      <c r="N244" s="647"/>
      <c r="O244" s="764"/>
      <c r="P244" s="764"/>
      <c r="Q244" s="1095"/>
      <c r="R244" s="1226"/>
      <c r="S244" s="1227" t="s">
        <v>84</v>
      </c>
      <c r="T244" s="1226"/>
      <c r="U244" s="1227" t="s">
        <v>84</v>
      </c>
      <c r="V244" s="764"/>
      <c r="W244" s="1202" t="s">
        <v>657</v>
      </c>
      <c r="X244" s="1009" t="e">
        <f ca="1">strCheckDate(O245:V245)</f>
        <v>#NAME?</v>
      </c>
      <c r="Y244" s="830"/>
      <c r="Z244" s="830" t="str">
        <f t="shared" si="4"/>
        <v/>
      </c>
      <c r="AA244" s="830"/>
      <c r="AB244" s="830"/>
      <c r="AC244" s="830"/>
      <c r="AD244" s="1009"/>
      <c r="AE244" s="1009"/>
      <c r="AF244" s="1009"/>
      <c r="AG244" s="1009"/>
      <c r="AH244" s="1009"/>
      <c r="AI244" s="1009"/>
      <c r="AJ244" s="1009"/>
    </row>
    <row r="245" spans="1:36" s="991" customFormat="1" ht="11.25" hidden="1" customHeight="1">
      <c r="A245" s="1231"/>
      <c r="B245" s="1231"/>
      <c r="C245" s="1231"/>
      <c r="D245" s="1231"/>
      <c r="E245" s="1231"/>
      <c r="F245" s="1231"/>
      <c r="G245" s="1016"/>
      <c r="H245" s="1016"/>
      <c r="I245" s="1231"/>
      <c r="J245" s="1231"/>
      <c r="K245" s="967"/>
      <c r="L245" s="801"/>
      <c r="M245" s="647"/>
      <c r="N245" s="647"/>
      <c r="O245" s="764"/>
      <c r="P245" s="764"/>
      <c r="Q245" s="770" t="str">
        <f>R244 &amp; "-" &amp; T244</f>
        <v>-</v>
      </c>
      <c r="R245" s="1226"/>
      <c r="S245" s="1227"/>
      <c r="T245" s="1226"/>
      <c r="U245" s="1227"/>
      <c r="V245" s="764"/>
      <c r="W245" s="1203"/>
      <c r="X245" s="1009"/>
      <c r="Y245" s="830"/>
      <c r="Z245" s="830" t="str">
        <f t="shared" si="4"/>
        <v/>
      </c>
      <c r="AA245" s="830"/>
      <c r="AB245" s="830"/>
      <c r="AC245" s="830"/>
      <c r="AD245" s="1009"/>
      <c r="AE245" s="1009"/>
      <c r="AF245" s="1009"/>
      <c r="AG245" s="1009"/>
      <c r="AH245" s="1009"/>
      <c r="AI245" s="1009"/>
      <c r="AJ245" s="1009"/>
    </row>
    <row r="246" spans="1:36" s="991" customFormat="1" ht="15" customHeight="1">
      <c r="A246" s="1231"/>
      <c r="B246" s="1231"/>
      <c r="C246" s="1231"/>
      <c r="D246" s="1231"/>
      <c r="E246" s="1231"/>
      <c r="F246" s="1231"/>
      <c r="G246" s="1027"/>
      <c r="H246" s="1016"/>
      <c r="I246" s="1231"/>
      <c r="J246" s="1231"/>
      <c r="K246" s="966"/>
      <c r="L246" s="689"/>
      <c r="M246" s="558" t="s">
        <v>25</v>
      </c>
      <c r="N246" s="1007"/>
      <c r="O246" s="1007"/>
      <c r="P246" s="1007"/>
      <c r="Q246" s="1007"/>
      <c r="R246" s="1007"/>
      <c r="S246" s="1007"/>
      <c r="T246" s="1007"/>
      <c r="U246" s="1007"/>
      <c r="V246" s="763"/>
      <c r="W246" s="1204"/>
      <c r="X246" s="1009"/>
      <c r="Y246" s="830"/>
      <c r="Z246" s="830" t="str">
        <f t="shared" si="4"/>
        <v>Добавить вид теплоносителя (параметры теплоносителя)</v>
      </c>
      <c r="AA246" s="830"/>
      <c r="AB246" s="830"/>
      <c r="AC246" s="830"/>
      <c r="AD246" s="1009"/>
      <c r="AE246" s="1009"/>
      <c r="AF246" s="1009"/>
      <c r="AG246" s="1009"/>
      <c r="AH246" s="1009"/>
      <c r="AI246" s="1009"/>
      <c r="AJ246" s="1009"/>
    </row>
    <row r="247" spans="1:36" s="991" customFormat="1" ht="15" customHeight="1">
      <c r="A247" s="1231"/>
      <c r="B247" s="1231"/>
      <c r="C247" s="1231"/>
      <c r="D247" s="1231"/>
      <c r="E247" s="1231"/>
      <c r="F247" s="1027"/>
      <c r="G247" s="1027"/>
      <c r="H247" s="1016"/>
      <c r="I247" s="1231"/>
      <c r="J247" s="1027"/>
      <c r="K247" s="966"/>
      <c r="L247" s="689"/>
      <c r="M247" s="557" t="s">
        <v>11</v>
      </c>
      <c r="N247" s="1007"/>
      <c r="O247" s="1007"/>
      <c r="P247" s="1007"/>
      <c r="Q247" s="1007"/>
      <c r="R247" s="1007"/>
      <c r="S247" s="1007"/>
      <c r="T247" s="1007"/>
      <c r="U247" s="1006"/>
      <c r="V247" s="1007"/>
      <c r="W247" s="666"/>
      <c r="X247" s="1009"/>
      <c r="Y247" s="830"/>
      <c r="Z247" s="830" t="str">
        <f t="shared" si="4"/>
        <v>Добавить группу потребителей</v>
      </c>
      <c r="AA247" s="830"/>
      <c r="AB247" s="830"/>
      <c r="AC247" s="830"/>
      <c r="AD247" s="1009"/>
      <c r="AE247" s="1009"/>
      <c r="AF247" s="1009"/>
      <c r="AG247" s="1009"/>
      <c r="AH247" s="1009"/>
      <c r="AI247" s="1009"/>
      <c r="AJ247" s="1009"/>
    </row>
    <row r="248" spans="1:36" s="991" customFormat="1" ht="15" customHeight="1">
      <c r="A248" s="1231"/>
      <c r="B248" s="1231"/>
      <c r="C248" s="1231"/>
      <c r="D248" s="1231"/>
      <c r="E248" s="965"/>
      <c r="F248" s="1027"/>
      <c r="G248" s="1027"/>
      <c r="H248" s="1027"/>
      <c r="I248" s="980"/>
      <c r="J248" s="995"/>
      <c r="K248" s="964"/>
      <c r="L248" s="689"/>
      <c r="M248" s="1002" t="s">
        <v>12</v>
      </c>
      <c r="N248" s="1007"/>
      <c r="O248" s="1007"/>
      <c r="P248" s="1007"/>
      <c r="Q248" s="1007"/>
      <c r="R248" s="1007"/>
      <c r="S248" s="1007"/>
      <c r="T248" s="1007"/>
      <c r="U248" s="1006"/>
      <c r="V248" s="1007"/>
      <c r="W248" s="666"/>
      <c r="X248" s="1009"/>
      <c r="Y248" s="830"/>
      <c r="Z248" s="830" t="str">
        <f t="shared" si="4"/>
        <v>Добавить схему подключения</v>
      </c>
      <c r="AA248" s="830"/>
      <c r="AB248" s="830"/>
      <c r="AC248" s="830"/>
      <c r="AD248" s="1009"/>
      <c r="AE248" s="1009"/>
      <c r="AF248" s="1009"/>
      <c r="AG248" s="1009"/>
      <c r="AH248" s="1009"/>
      <c r="AI248" s="1009"/>
      <c r="AJ248" s="1009"/>
    </row>
    <row r="249" spans="1:36" s="991" customFormat="1" ht="15" customHeight="1">
      <c r="A249" s="1231"/>
      <c r="B249" s="1231"/>
      <c r="C249" s="1231"/>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666"/>
      <c r="X249" s="1009"/>
      <c r="Y249" s="830"/>
      <c r="Z249" s="830" t="str">
        <f t="shared" si="4"/>
        <v>Добавить источник тепловой энергии</v>
      </c>
      <c r="AA249" s="830"/>
      <c r="AB249" s="830"/>
      <c r="AC249" s="830"/>
      <c r="AD249" s="1009"/>
      <c r="AE249" s="1009"/>
      <c r="AF249" s="1009"/>
      <c r="AG249" s="1009"/>
      <c r="AH249" s="1009"/>
      <c r="AI249" s="1009"/>
      <c r="AJ249" s="1009"/>
    </row>
    <row r="250" spans="1:36" s="991" customFormat="1" ht="15" customHeight="1">
      <c r="A250" s="1231"/>
      <c r="B250" s="1231"/>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666"/>
      <c r="X250" s="1009"/>
      <c r="Y250" s="830"/>
      <c r="Z250" s="830" t="str">
        <f t="shared" si="4"/>
        <v>Добавить наименование системы теплоснабжения</v>
      </c>
      <c r="AA250" s="830"/>
      <c r="AB250" s="830"/>
      <c r="AC250" s="830"/>
      <c r="AD250" s="1009"/>
      <c r="AE250" s="1009"/>
      <c r="AF250" s="1009"/>
      <c r="AG250" s="1009"/>
      <c r="AH250" s="1009"/>
      <c r="AI250" s="1009"/>
      <c r="AJ250" s="1009"/>
    </row>
    <row r="251" spans="1:36" s="991" customFormat="1" ht="15" customHeight="1">
      <c r="A251" s="1231"/>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666"/>
      <c r="X251" s="1009"/>
      <c r="Y251" s="830"/>
      <c r="Z251" s="830" t="str">
        <f t="shared" si="4"/>
        <v>Добавить территорию действия тарифа</v>
      </c>
      <c r="AA251" s="830"/>
      <c r="AB251" s="830"/>
      <c r="AC251" s="830"/>
      <c r="AD251" s="1009"/>
      <c r="AE251" s="1009"/>
      <c r="AF251" s="1009"/>
      <c r="AG251" s="1009"/>
      <c r="AH251" s="1009"/>
      <c r="AI251" s="1009"/>
      <c r="AJ251" s="1009"/>
    </row>
    <row r="252" spans="1:36"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36"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4"/>
      <c r="K292" s="315"/>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318"/>
      <c r="D297" s="1150">
        <v>1</v>
      </c>
      <c r="E297" s="1233"/>
      <c r="F297" s="352"/>
      <c r="G297" s="188">
        <v>0</v>
      </c>
      <c r="H297" s="357"/>
      <c r="I297" s="250"/>
      <c r="J297" s="394" t="s">
        <v>519</v>
      </c>
      <c r="K297" s="155"/>
      <c r="L297" s="266"/>
      <c r="M297" s="212" t="e">
        <f ca="1">mergeValue(H297)</f>
        <v>#NAME?</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18"/>
      <c r="D298" s="1150"/>
      <c r="E298" s="1233"/>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319"/>
      <c r="D302" s="249"/>
      <c r="E302" s="455"/>
      <c r="F302" s="1320"/>
      <c r="G302" s="1150">
        <v>0</v>
      </c>
      <c r="H302" s="1148"/>
      <c r="I302" s="250"/>
      <c r="J302" s="394" t="s">
        <v>519</v>
      </c>
      <c r="K302" s="155"/>
      <c r="L302" s="266"/>
      <c r="M302" s="212" t="e">
        <f ca="1">mergeValue(H302)</f>
        <v>#NAME?</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19"/>
      <c r="D303" s="249"/>
      <c r="E303" s="455"/>
      <c r="F303" s="1320"/>
      <c r="G303" s="1150"/>
      <c r="H303" s="1148"/>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t="e">
        <f ca="1">mergeValue(H307)</f>
        <v>#NAME?</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3"/>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3"/>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0">
        <v>1</v>
      </c>
      <c r="B337" s="214"/>
      <c r="C337" s="214"/>
      <c r="D337" s="214"/>
      <c r="F337" s="334" t="e">
        <f ca="1">"2." &amp;mergeValue(A337)</f>
        <v>#NAME?</v>
      </c>
      <c r="G337" s="416" t="s">
        <v>494</v>
      </c>
      <c r="H337" s="317"/>
      <c r="I337" s="196" t="s">
        <v>591</v>
      </c>
      <c r="J337" s="333"/>
      <c r="K337" s="214"/>
      <c r="L337" s="214"/>
      <c r="M337" s="214"/>
      <c r="N337" s="214"/>
      <c r="O337" s="214"/>
      <c r="P337" s="214"/>
      <c r="Q337" s="214"/>
      <c r="R337" s="214"/>
      <c r="S337" s="214"/>
      <c r="T337" s="214"/>
    </row>
    <row r="338" spans="1:20" s="190" customFormat="1" ht="90">
      <c r="A338" s="1200"/>
      <c r="B338" s="214"/>
      <c r="C338" s="214"/>
      <c r="D338" s="214"/>
      <c r="F338" s="334" t="e">
        <f ca="1">"3." &amp;mergeValue(A338)</f>
        <v>#NAME?</v>
      </c>
      <c r="G338" s="416" t="s">
        <v>495</v>
      </c>
      <c r="H338" s="317"/>
      <c r="I338" s="196" t="s">
        <v>589</v>
      </c>
      <c r="J338" s="333"/>
      <c r="K338" s="214"/>
      <c r="L338" s="214"/>
      <c r="M338" s="214"/>
      <c r="N338" s="214"/>
      <c r="O338" s="214"/>
      <c r="P338" s="214"/>
      <c r="Q338" s="214"/>
      <c r="R338" s="214"/>
      <c r="S338" s="214"/>
      <c r="T338" s="214"/>
    </row>
    <row r="339" spans="1:20" s="190" customFormat="1" ht="45">
      <c r="A339" s="1200"/>
      <c r="B339" s="214"/>
      <c r="C339" s="214"/>
      <c r="D339" s="214"/>
      <c r="F339" s="334" t="e">
        <f ca="1">"4."&amp;mergeValue(A339)</f>
        <v>#NAME?</v>
      </c>
      <c r="G339" s="416" t="s">
        <v>496</v>
      </c>
      <c r="H339" s="318" t="s">
        <v>458</v>
      </c>
      <c r="I339" s="196"/>
      <c r="J339" s="333"/>
      <c r="K339" s="214"/>
      <c r="L339" s="214"/>
      <c r="M339" s="214"/>
      <c r="N339" s="214"/>
      <c r="O339" s="214"/>
      <c r="P339" s="214"/>
      <c r="Q339" s="214"/>
      <c r="R339" s="214"/>
      <c r="S339" s="214"/>
      <c r="T339" s="214"/>
    </row>
    <row r="340" spans="1:20" s="190" customFormat="1" ht="101.25">
      <c r="A340" s="1200"/>
      <c r="B340" s="1200">
        <v>1</v>
      </c>
      <c r="C340" s="341"/>
      <c r="D340" s="341"/>
      <c r="F340" s="334" t="e">
        <f ca="1">"4."&amp;mergeValue(A340) &amp;"."&amp;mergeValue(B340)</f>
        <v>#NAME?</v>
      </c>
      <c r="G340" s="324" t="s">
        <v>593</v>
      </c>
      <c r="H340" s="317" t="str">
        <f>IF(region_name="","",region_name)</f>
        <v>Республика Татарстан</v>
      </c>
      <c r="I340" s="196" t="s">
        <v>499</v>
      </c>
      <c r="J340" s="333"/>
      <c r="K340" s="214"/>
      <c r="L340" s="214"/>
      <c r="M340" s="214"/>
      <c r="N340" s="214"/>
      <c r="O340" s="214"/>
      <c r="P340" s="214"/>
      <c r="Q340" s="214"/>
      <c r="R340" s="214"/>
      <c r="S340" s="214"/>
      <c r="T340" s="214"/>
    </row>
    <row r="341" spans="1:20" s="190" customFormat="1" ht="191.25">
      <c r="A341" s="1200"/>
      <c r="B341" s="1200"/>
      <c r="C341" s="1200">
        <v>1</v>
      </c>
      <c r="D341" s="341"/>
      <c r="F341" s="334" t="e">
        <f ca="1">"4."&amp;mergeValue(A341) &amp;"."&amp;mergeValue(B341)&amp;"."&amp;mergeValue(C341)</f>
        <v>#NAME?</v>
      </c>
      <c r="G341" s="340" t="s">
        <v>497</v>
      </c>
      <c r="H341" s="317"/>
      <c r="I341" s="196" t="s">
        <v>500</v>
      </c>
      <c r="J341" s="333"/>
      <c r="K341" s="214"/>
      <c r="L341" s="214"/>
      <c r="M341" s="214"/>
      <c r="N341" s="214"/>
      <c r="O341" s="214"/>
      <c r="P341" s="214"/>
      <c r="Q341" s="214"/>
      <c r="R341" s="214"/>
      <c r="S341" s="214"/>
      <c r="T341" s="214"/>
    </row>
    <row r="342" spans="1:20" s="190" customFormat="1" ht="33.75" customHeight="1">
      <c r="A342" s="1200"/>
      <c r="B342" s="1200"/>
      <c r="C342" s="1200"/>
      <c r="D342" s="341">
        <v>1</v>
      </c>
      <c r="F342" s="334" t="e">
        <f ca="1">"4."&amp;mergeValue(A342) &amp;"."&amp;mergeValue(B342)&amp;"."&amp;mergeValue(C342)&amp;"."&amp;mergeValue(D342)</f>
        <v>#NAME?</v>
      </c>
      <c r="G342" s="419" t="s">
        <v>498</v>
      </c>
      <c r="H342" s="317"/>
      <c r="I342" s="1201" t="s">
        <v>592</v>
      </c>
      <c r="J342" s="333"/>
      <c r="K342" s="214"/>
      <c r="L342" s="214"/>
      <c r="M342" s="214"/>
      <c r="N342" s="214"/>
      <c r="O342" s="214"/>
      <c r="P342" s="214"/>
      <c r="Q342" s="214"/>
      <c r="R342" s="214"/>
      <c r="S342" s="214"/>
      <c r="T342" s="214"/>
    </row>
    <row r="343" spans="1:20" s="190" customFormat="1" ht="18.75">
      <c r="A343" s="1200"/>
      <c r="B343" s="1200"/>
      <c r="C343" s="1200"/>
      <c r="D343" s="341"/>
      <c r="F343" s="423"/>
      <c r="G343" s="424" t="s">
        <v>4</v>
      </c>
      <c r="H343" s="425"/>
      <c r="I343" s="1201"/>
      <c r="J343" s="333"/>
      <c r="K343" s="214"/>
      <c r="L343" s="214"/>
      <c r="M343" s="214"/>
      <c r="N343" s="214"/>
      <c r="O343" s="214"/>
      <c r="P343" s="214"/>
      <c r="Q343" s="214"/>
      <c r="R343" s="214"/>
      <c r="S343" s="214"/>
      <c r="T343" s="214"/>
    </row>
    <row r="344" spans="1:20" s="190" customFormat="1" ht="18.75">
      <c r="A344" s="1200"/>
      <c r="B344" s="1200"/>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0"/>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link="1"/>
  <mergeCells count="322">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CH131:CH133"/>
    <mergeCell ref="Y109:Y111"/>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85:V85"/>
    <mergeCell ref="O86:V86"/>
    <mergeCell ref="O87:V87"/>
    <mergeCell ref="O88:V88"/>
    <mergeCell ref="O89:V89"/>
    <mergeCell ref="O90:V90"/>
    <mergeCell ref="T131:T132"/>
    <mergeCell ref="O148:V148"/>
    <mergeCell ref="T149:T150"/>
    <mergeCell ref="R149:R150"/>
    <mergeCell ref="U149:U150"/>
    <mergeCell ref="O146:V146"/>
    <mergeCell ref="AF131:AF132"/>
    <mergeCell ref="AG131:AG132"/>
    <mergeCell ref="AH131:AH132"/>
    <mergeCell ref="AI131:AI132"/>
    <mergeCell ref="Y131:Y132"/>
    <mergeCell ref="Z131:Z132"/>
    <mergeCell ref="AA131:AA132"/>
    <mergeCell ref="AB131:AB132"/>
    <mergeCell ref="O182:W182"/>
    <mergeCell ref="W149:W151"/>
    <mergeCell ref="O180:W180"/>
    <mergeCell ref="O181:W181"/>
    <mergeCell ref="BC131:BC132"/>
    <mergeCell ref="BD131:BD132"/>
    <mergeCell ref="AT131:AT132"/>
    <mergeCell ref="AU131:AU132"/>
    <mergeCell ref="AV131:AV132"/>
    <mergeCell ref="AW131:AW132"/>
    <mergeCell ref="AM131:AM132"/>
    <mergeCell ref="AN131:AN132"/>
    <mergeCell ref="AO131:AO132"/>
    <mergeCell ref="AP131:AP132"/>
    <mergeCell ref="CC131:CC132"/>
    <mergeCell ref="CD131:CD132"/>
    <mergeCell ref="CE131:CE132"/>
    <mergeCell ref="CF131:CF132"/>
    <mergeCell ref="O125:CG125"/>
    <mergeCell ref="O126:CG126"/>
    <mergeCell ref="O127:CG127"/>
    <mergeCell ref="O128:CG128"/>
    <mergeCell ref="O129:CG129"/>
    <mergeCell ref="O130:CG130"/>
    <mergeCell ref="BV131:BV132"/>
    <mergeCell ref="BW131:BW132"/>
    <mergeCell ref="BX131:BX132"/>
    <mergeCell ref="BY131:BY132"/>
    <mergeCell ref="BO131:BO132"/>
    <mergeCell ref="BP131:BP132"/>
    <mergeCell ref="BQ131:BQ132"/>
    <mergeCell ref="BR131:BR132"/>
    <mergeCell ref="BH131:BH132"/>
    <mergeCell ref="BI131:BI132"/>
    <mergeCell ref="BJ131:BJ132"/>
    <mergeCell ref="BK131:BK132"/>
    <mergeCell ref="BA131:BA132"/>
    <mergeCell ref="BB131:BB13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YP125:WYP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MD125:MD131 VZ125:VZ131 AFV125:AFV131 APR125:APR131 AZN125:AZN131 BJJ125:BJJ131 BTF125:BTF131 CDB125:CDB131 CMX125:CMX131 CWT125:CWT131 DGP125:DGP131 DQL125:DQL131 EAH125:EAH131 EKD125:EKD131 ETZ125:ETZ131 FDV125:FDV131 FNR125:FNR131 FXN125:FXN131 GHJ125:GHJ131 GRF125:GRF131 HBB125:HBB131 HKX125:HKX131 HUT125:HUT131 IEP125:IEP131 IOL125:IOL131 IYH125:IYH131 JID125:JID131 JRZ125:JRZ131 KBV125:KBV131 KLR125:KLR131 KVN125:KVN131 LFJ125:LFJ131 LPF125:LPF131 LZB125:LZB131 MIX125:MIX131 MST125:MST131 NCP125:NCP131 NML125:NML131 NWH125:NWH131 OGD125:OGD131 OPZ125:OPZ131 OZV125:OZV131 PJR125:PJR131 PTN125:PTN131 QDJ125:QDJ131 QNF125:QNF131 QXB125:QXB131 RGX125:RGX131 RQT125:RQT131 SAP125:SAP131 SKL125:SKL131 SUH125:SUH131 TED125:TED131 TNZ125:TNZ131 TXV125:TXV131 UHR125:UHR131 URN125:URN131 VBJ125:VBJ131 VLF125:VLF131 VVB125:VVB131 WEX125:WEX131 WOT125:WOT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131 V131 AC131 AJ131 AQ131 AX131 BE131 BL131 BS131 BZ13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OR131 WWC91:WWC92 WYN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LZ131:LZ132 VV131:VV132 AFR131:AFR132 APN131:APN132 AZJ131:AZJ132 BJF131:BJF132 BTB131:BTB132 CCX131:CCX132 CMT131:CMT132 CWP131:CWP132 DGL131:DGL132 DQH131:DQH132 EAD131:EAD132 EJZ131:EJZ132 ETV131:ETV132 FDR131:FDR132 FNN131:FNN132 FXJ131:FXJ132 GHF131:GHF132 GRB131:GRB132 HAX131:HAX132 HKT131:HKT132 HUP131:HUP132 IEL131:IEL132 IOH131:IOH132 IYD131:IYD132 JHZ131:JHZ132 JRV131:JRV132 KBR131:KBR132 KLN131:KLN132 KVJ131:KVJ132 LFF131:LFF132 LPB131:LPB132 LYX131:LYX132 MIT131:MIT132 MSP131:MSP132 NCL131:NCL132 NMH131:NMH132 NWD131:NWD132 OFZ131:OFZ132 OPV131:OPV132 OZR131:OZR132 PJN131:PJN132 PTJ131:PTJ132 QDF131:QDF132 QNB131:QNB132 QWX131:QWX132 RGT131:RGT132 RQP131:RQP132 SAL131:SAL132 SKH131:SKH132 SUD131:SUD132 TDZ131:TDZ132 TNV131:TNV132 TXR131:TXR132 UHN131:UHN132 URJ131:URJ132 VBF131:VBF132 VLB131:VLB132 VUX131:VUX132 WET131:WET132 WOP131:WOP132 WYL131:WYL132 MB131 VX131 AFT131 APP131 AZL131 BJH131 BTD131 CCZ131 CMV131 CWR131 DGN131 DQJ131 EAF131 EKB131 ETX131 FDT131 FNP131 FXL131 GHH131 GRD131 HAZ131 HKV131 HUR131 IEN131 IOJ131 IYF131 JIB131 JRX131 KBT131 KLP131 KVL131 LFH131 LPD131 LYZ131 MIV131 MSR131 NCN131 NMJ131 NWF131 OGB131 OPX131 OZT131 PJP131 PTL131 QDH131 QND131 QWZ131 RGV131 RQR131 SAN131 SKJ131 SUF131 TEB131 TNX131 TXT131 UHP131 URL131 VBH131 VLD131 VUZ131 WEV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U131 Z131:Z132 AB131 AG131:AG132 AI131 AN131:AN132 AP131 AU131:AU132 AW131 BB131:BB132 BD131 BI131:BI132 BK131 BP131:BP132 BR131 BW131:BW132 BY131 CD131:CD132 CF1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OQ131:WOQ132 WYM131:WYM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LY131:LY132 VU131:VU132 AFQ131:AFQ132 APM131:APM132 AZI131:AZI132 BJE131:BJE132 BTA131:BTA132 CCW131:CCW132 CMS131:CMS132 CWO131:CWO132 DGK131:DGK132 DQG131:DQG132 EAC131:EAC132 EJY131:EJY132 ETU131:ETU132 FDQ131:FDQ132 FNM131:FNM132 FXI131:FXI132 GHE131:GHE132 GRA131:GRA132 HAW131:HAW132 HKS131:HKS132 HUO131:HUO132 IEK131:IEK132 IOG131:IOG132 IYC131:IYC132 JHY131:JHY132 JRU131:JRU132 KBQ131:KBQ132 KLM131:KLM132 KVI131:KVI132 LFE131:LFE132 LPA131:LPA132 LYW131:LYW132 MIS131:MIS132 MSO131:MSO132 NCK131:NCK132 NMG131:NMG132 NWC131:NWC132 OFY131:OFY132 OPU131:OPU132 OZQ131:OZQ132 PJM131:PJM132 PTI131:PTI132 QDE131:QDE132 QNA131:QNA132 QWW131:QWW132 RGS131:RGS132 RQO131:RQO132 SAK131:SAK132 SKG131:SKG132 SUC131:SUC132 TDY131:TDY132 TNU131:TNU132 TXQ131:TXQ132 UHM131:UHM132 URI131:URI132 VBE131:VBE132 VLA131:VLA132 VUW131:VUW132 WES131:WES132 WOO131:WOO132 WYK131:WYK132 T131:T132 MA131:MA132 VW131:VW132 AFS131:AFS132 APO131:APO132 AZK131:AZK132 BJG131:BJG132 BTC131:BTC132 CCY131:CCY132 CMU131:CMU132 CWQ131:CWQ132 DGM131:DGM132 DQI131:DQI132 EAE131:EAE132 EKA131:EKA132 ETW131:ETW132 FDS131:FDS132 FNO131:FNO132 FXK131:FXK132 GHG131:GHG132 GRC131:GRC132 HAY131:HAY132 HKU131:HKU132 HUQ131:HUQ132 IEM131:IEM132 IOI131:IOI132 IYE131:IYE132 JIA131:JIA132 JRW131:JRW132 KBS131:KBS132 KLO131:KLO132 KVK131:KVK132 LFG131:LFG132 LPC131:LPC132 LYY131:LYY132 MIU131:MIU132 MSQ131:MSQ132 NCM131:NCM132 NMI131:NMI132 NWE131:NWE132 OGA131:OGA132 OPW131:OPW132 OZS131:OZS132 PJO131:PJO132 PTK131:PTK132 QDG131:QDG132 QNC131:QNC132 QWY131:QWY132 RGU131:RGU132 RQQ131:RQQ132 SAM131:SAM132 SKI131:SKI132 SUE131:SUE132 TEA131:TEA132 TNW131:TNW132 TXS131:TXS132 UHO131:UHO132 URK131:URK132 VBG131:VBG132 VLC131:VLC132 VUY131:VUY132 WEU131:WEU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Y131:Y132 AA131:AA132 AF131:AF132 AH131:AH132 AM131:AM132 AO131:AO132 AT131:AT132 AV131:AV132 BA131:BA132 BC131:BC132 BH131:BH132 BJ131:BJ132 BO131:BO132 BQ131:BQ132 BV131:BV132 BX131:BX132 CC131:CC132 CE131:CE132"/>
    <dataValidation allowBlank="1" promptTitle="checkPeriodRange" sqref="WWD109:WWD110 WVY38 WVY74 WYJ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LX132 VT132 AFP132 APL132 AZH132 BJD132 BSZ132 CCV132 CMR132 CWN132 DGJ132 DQF132 EAB132 EJX132 ETT132 FDP132 FNL132 FXH132 GHD132 GQZ132 HAV132 HKR132 HUN132 IEJ132 IOF132 IYB132 JHX132 JRT132 KBP132 KLL132 KVH132 LFD132 LOZ132 LYV132 MIR132 MSN132 NCJ132 NMF132 NWB132 OFX132 OPT132 OZP132 PJL132 PTH132 QDD132 QMZ132 QWV132 RGR132 RQN132 SAJ132 SKF132 SUB132 TDX132 TNT132 TXP132 UHL132 URH132 VBD132 VKZ132 VUV132 WER132 WON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132 AE132 AL132 AS132 AZ132 BG132 BN132 BU132 CB13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YH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LV130 VR130 AFN130 APJ130 AZF130 BJB130 BSX130 CCT130 CMP130 CWL130 DGH130 DQD130 DZZ130 EJV130 ETR130 FDN130 FNJ130 FXF130 GHB130 GQX130 HAT130 HKP130 HUL130 IEH130 IOD130 IXZ130 JHV130 JRR130 KBN130 KLJ130 KVF130 LFB130 LOX130 LYT130 MIP130 MSL130 NCH130 NMD130 NVZ130 OFV130 OPR130 OZN130 PJJ130 PTF130 QDB130 QMX130 QWT130 RGP130 RQL130 SAH130 SKD130 STZ130 TDV130 TNR130 TXN130 UHJ130 URF130 VBB130 VKX130 VUT130 WEP130 WOL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YF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LT131 VP131 AFL131 APH131 AZD131 BIZ131 BSV131 CCR131 CMN131 CWJ131 DGF131 DQB131 DZX131 EJT131 ETP131 FDL131 FNH131 FXD131 GGZ131 GQV131 HAR131 HKN131 HUJ131 IEF131 IOB131 IXX131 JHT131 JRP131 KBL131 KLH131 KVD131 LEZ131 LOV131 LYR131 MIN131 MSJ131 NCF131 NMB131 NVX131 OFT131 OPP131 OZL131 PJH131 PTD131 QCZ131 QMV131 QWR131 RGN131 RQJ131 SAF131 SKB131 STX131 TDT131 TNP131 TXL131 UHH131 URD131 VAZ131 VKV131 VUR131 WEN131 WOJ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WYE133:WYP138 WVT139:WWE139 WOI133:WOT138 WLX139:WMI139 WEM133:WEX138 WCB139:WCM139 VUQ133:VVB138 VSF139:VSQ139 VKU133:VLF138 VIJ139:VIU139 VAY133:VBJ138 UYN139:UYY139 URC133:URN138 UOR139:UPC139 UHG133:UHR138 UEV139:UFG139 TXK133:TXV138 TUZ139:TVK139 TNO133:TNZ138 TLD139:TLO139 TDS133:TED138 TBH139:TBS139 STW133:SUH138 SRL139:SRW139 SKA133:SKL138 SHP139:SIA139 SAE133:SAP138 RXT139:RYE139 RQI133:RQT138 RNX139:ROI139 RGM133:RGX138 REB139:REM139 QWQ133:QXB138 QUF139:QUQ139 QMU133:QNF138 QKJ139:QKU139 QCY133:QDJ138 QAN139:QAY139 PTC133:PTN138 PQR139:PRC139 PJG133:PJR138 PGV139:PHG139 OZK133:OZV138 OWZ139:OXK139 OPO133:OPZ138 OND139:ONO139 OFS133:OGD138 ODH139:ODS139 NVW133:NWH138 NTL139:NTW139 NMA133:NML138 NJP139:NKA139 NCE133:NCP138 MZT139:NAE139 MSI133:MST138 MPX139:MQI139 MIM133:MIX138 MGB139:MGM139 LYQ133:LZB138 LWF139:LWQ139 LOU133:LPF138 LMJ139:LMU139 LEY133:LFJ138 LCN139:LCY139 KVC133:KVN138 KSR139:KTC139 KLG133:KLR138 KIV139:KJG139 KBK133:KBV138 JYZ139:JZK139 JRO133:JRZ138 JPD139:JPO139 JHS133:JID138 JFH139:JFS139 IXW133:IYH138 IVL139:IVW139 IOA133:IOL138 ILP139:IMA139 IEE133:IEP138 IBT139:ICE139 HUI133:HUT138 HRX139:HSI139 HKM133:HKX138 HIB139:HIM139 HAQ133:HBB138 GYF139:GYQ139 GQU133:GRF138 GOJ139:GOU139 GGY133:GHJ138 GEN139:GEY139 FXC133:FXN138 FUR139:FVC139 FNG133:FNR138 FKV139:FLG139 FDK133:FDV138 FAZ139:FBK139 ETO133:ETZ138 ERD139:ERO139 EJS133:EKD138 EHH139:EHS139 DZW133:EAH138 DXL139:DXW139 DQA133:DQL138 DNP139:DOA139 DGE133:DGP138 DDT139:DEE139 CWI133:CWT138 CTX139:CUI139 CMM133:CMX138 CKB139:CKM139 CCQ133:CDB138 CAF139:CAQ139 BSU133:BTF138 BQJ139:BQU139 BIY133:BJJ138 BGN139:BGY139 AZC133:AZN138 AWR139:AXC139 APG133:APR138 AMV139:ANG139 AFK133:AFV138 ACZ139:ADK139 VO133:VZ138 TD139:TO139 LS133:MD138 JH139:JS139"/>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48:V148 O225:V225 O243:V243 O166 O90 O13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1" t="s">
        <v>582</v>
      </c>
      <c r="BA1" s="1321"/>
      <c r="BC1" s="826" t="s">
        <v>726</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644</v>
      </c>
      <c r="P2" s="661" t="s">
        <v>42</v>
      </c>
      <c r="Q2" s="180" t="s">
        <v>3</v>
      </c>
      <c r="R2" s="183" t="s">
        <v>24</v>
      </c>
      <c r="S2" s="181" t="s">
        <v>26</v>
      </c>
      <c r="T2" s="182" t="s">
        <v>30</v>
      </c>
      <c r="U2" s="178" t="s">
        <v>36</v>
      </c>
      <c r="V2" s="1038">
        <v>1</v>
      </c>
      <c r="W2" s="459"/>
      <c r="X2" s="460" t="s">
        <v>614</v>
      </c>
      <c r="Y2" s="44" t="s">
        <v>639</v>
      </c>
      <c r="Z2" s="160"/>
      <c r="AA2" s="752" t="s">
        <v>719</v>
      </c>
      <c r="AB2" s="754" t="s">
        <v>719</v>
      </c>
      <c r="AC2" s="44" t="s">
        <v>310</v>
      </c>
      <c r="AD2" s="209" t="s">
        <v>310</v>
      </c>
      <c r="AF2" s="45" t="s">
        <v>36</v>
      </c>
      <c r="AH2" s="143" t="s">
        <v>342</v>
      </c>
      <c r="AI2" s="143" t="s">
        <v>342</v>
      </c>
      <c r="AK2" s="143" t="s">
        <v>346</v>
      </c>
      <c r="AM2" s="143" t="s">
        <v>356</v>
      </c>
      <c r="AP2" s="1101" t="s">
        <v>614</v>
      </c>
      <c r="AQ2" s="1034" t="s">
        <v>618</v>
      </c>
      <c r="AS2" s="44" t="s">
        <v>374</v>
      </c>
      <c r="AU2" s="45" t="s">
        <v>377</v>
      </c>
      <c r="AW2" s="409" t="s">
        <v>550</v>
      </c>
      <c r="AX2" s="410" t="s">
        <v>550</v>
      </c>
      <c r="AZ2" s="445" t="s">
        <v>583</v>
      </c>
      <c r="BA2" s="446" t="s">
        <v>584</v>
      </c>
      <c r="BC2" s="803" t="s">
        <v>727</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645</v>
      </c>
      <c r="P3" s="661" t="s">
        <v>43</v>
      </c>
      <c r="Q3" s="180" t="s">
        <v>301</v>
      </c>
      <c r="R3" s="179" t="s">
        <v>303</v>
      </c>
      <c r="S3" s="181" t="s">
        <v>27</v>
      </c>
      <c r="T3" s="182" t="s">
        <v>31</v>
      </c>
      <c r="U3" s="178" t="s">
        <v>37</v>
      </c>
      <c r="V3" s="1038">
        <v>2</v>
      </c>
      <c r="W3" s="459"/>
      <c r="X3" s="460" t="s">
        <v>772</v>
      </c>
      <c r="Y3" s="44" t="s">
        <v>639</v>
      </c>
      <c r="Z3" s="160"/>
      <c r="AA3" s="752" t="s">
        <v>720</v>
      </c>
      <c r="AB3" s="754" t="s">
        <v>720</v>
      </c>
      <c r="AC3" s="44" t="s">
        <v>311</v>
      </c>
      <c r="AD3" s="209" t="s">
        <v>311</v>
      </c>
      <c r="AF3" s="45" t="s">
        <v>37</v>
      </c>
      <c r="AH3" s="143" t="s">
        <v>365</v>
      </c>
      <c r="AI3" s="143" t="s">
        <v>344</v>
      </c>
      <c r="AK3" s="143" t="s">
        <v>347</v>
      </c>
      <c r="AM3" s="143" t="s">
        <v>357</v>
      </c>
      <c r="AP3" s="1101" t="s">
        <v>773</v>
      </c>
      <c r="AQ3" s="1034" t="s">
        <v>621</v>
      </c>
      <c r="AS3" s="44" t="s">
        <v>375</v>
      </c>
      <c r="AU3" s="45" t="s">
        <v>378</v>
      </c>
      <c r="AW3" s="409" t="s">
        <v>551</v>
      </c>
      <c r="AX3" s="410" t="s">
        <v>551</v>
      </c>
      <c r="AZ3" s="146" t="s">
        <v>655</v>
      </c>
      <c r="BA3" s="179" t="s">
        <v>654</v>
      </c>
      <c r="BC3" s="803" t="s">
        <v>728</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646</v>
      </c>
      <c r="Q4" s="180" t="s">
        <v>23</v>
      </c>
      <c r="R4" s="179" t="s">
        <v>775</v>
      </c>
      <c r="S4" s="181" t="s">
        <v>28</v>
      </c>
      <c r="T4" s="182" t="s">
        <v>32</v>
      </c>
      <c r="U4" s="178" t="s">
        <v>38</v>
      </c>
      <c r="V4" s="1038">
        <v>3</v>
      </c>
      <c r="W4" s="459"/>
      <c r="X4" s="460" t="s">
        <v>763</v>
      </c>
      <c r="Y4" s="752" t="s">
        <v>639</v>
      </c>
      <c r="Z4" s="208"/>
      <c r="AC4" s="44" t="s">
        <v>312</v>
      </c>
      <c r="AD4" s="209" t="s">
        <v>312</v>
      </c>
      <c r="AF4" s="45" t="s">
        <v>38</v>
      </c>
      <c r="AH4" s="45" t="s">
        <v>368</v>
      </c>
      <c r="AK4" s="143" t="s">
        <v>348</v>
      </c>
      <c r="AM4" s="143" t="s">
        <v>358</v>
      </c>
      <c r="AP4" s="1101" t="s">
        <v>772</v>
      </c>
      <c r="AQ4" s="1034" t="s">
        <v>620</v>
      </c>
      <c r="AS4" s="44" t="s">
        <v>345</v>
      </c>
      <c r="AU4" s="45" t="s">
        <v>379</v>
      </c>
      <c r="AW4" s="409" t="s">
        <v>552</v>
      </c>
      <c r="AX4" s="410" t="s">
        <v>552</v>
      </c>
      <c r="AZ4" s="146" t="s">
        <v>665</v>
      </c>
      <c r="BA4" s="179" t="s">
        <v>664</v>
      </c>
      <c r="BC4" s="803" t="s">
        <v>729</v>
      </c>
    </row>
    <row r="5" spans="1:55" ht="33.75">
      <c r="A5" s="6" t="s">
        <v>104</v>
      </c>
      <c r="B5" s="44">
        <v>2003</v>
      </c>
      <c r="C5" s="44">
        <v>2016</v>
      </c>
      <c r="E5" s="143" t="s">
        <v>189</v>
      </c>
      <c r="F5" s="143" t="s">
        <v>229</v>
      </c>
      <c r="I5" s="143" t="s">
        <v>51</v>
      </c>
      <c r="K5" s="144" t="s">
        <v>247</v>
      </c>
      <c r="L5" s="144" t="s">
        <v>247</v>
      </c>
      <c r="M5" s="144">
        <v>4</v>
      </c>
      <c r="N5" s="658" t="s">
        <v>287</v>
      </c>
      <c r="O5" s="544" t="s">
        <v>647</v>
      </c>
      <c r="Q5" s="180" t="s">
        <v>302</v>
      </c>
      <c r="R5" s="179" t="s">
        <v>304</v>
      </c>
      <c r="T5" s="45" t="s">
        <v>33</v>
      </c>
      <c r="U5" s="178" t="s">
        <v>39</v>
      </c>
      <c r="V5" s="1038">
        <v>4</v>
      </c>
      <c r="W5" s="459"/>
      <c r="X5" s="460" t="s">
        <v>615</v>
      </c>
      <c r="Y5" s="752" t="s">
        <v>663</v>
      </c>
      <c r="Z5" s="208">
        <v>1</v>
      </c>
      <c r="AF5" s="45" t="s">
        <v>327</v>
      </c>
      <c r="AH5" s="143" t="s">
        <v>366</v>
      </c>
      <c r="AK5" s="143" t="s">
        <v>349</v>
      </c>
      <c r="AM5" s="143" t="s">
        <v>359</v>
      </c>
      <c r="AP5" s="1101" t="s">
        <v>615</v>
      </c>
      <c r="AQ5" s="1034" t="s">
        <v>619</v>
      </c>
      <c r="AU5" s="45" t="s">
        <v>380</v>
      </c>
      <c r="AW5" s="409" t="s">
        <v>553</v>
      </c>
      <c r="AX5" s="410" t="s">
        <v>553</v>
      </c>
      <c r="AZ5" s="545" t="s">
        <v>666</v>
      </c>
      <c r="BA5" s="569" t="s">
        <v>672</v>
      </c>
      <c r="BC5" s="803" t="s">
        <v>730</v>
      </c>
    </row>
    <row r="6" spans="1:55" ht="112.5">
      <c r="A6" s="6" t="s">
        <v>105</v>
      </c>
      <c r="B6" s="44">
        <v>2004</v>
      </c>
      <c r="C6" s="44">
        <v>2017</v>
      </c>
      <c r="E6" s="143" t="s">
        <v>190</v>
      </c>
      <c r="F6" s="147"/>
      <c r="G6" s="148" t="s">
        <v>291</v>
      </c>
      <c r="H6" s="148" t="s">
        <v>258</v>
      </c>
      <c r="I6" s="143" t="s">
        <v>68</v>
      </c>
      <c r="J6" s="148" t="s">
        <v>264</v>
      </c>
      <c r="N6" s="658" t="s">
        <v>288</v>
      </c>
      <c r="O6" s="544" t="s">
        <v>648</v>
      </c>
      <c r="R6" s="179" t="s">
        <v>3</v>
      </c>
      <c r="T6" s="45" t="s">
        <v>34</v>
      </c>
      <c r="U6" s="178" t="s">
        <v>327</v>
      </c>
      <c r="V6" s="1038">
        <v>5</v>
      </c>
      <c r="W6" s="459"/>
      <c r="X6" s="752" t="s">
        <v>616</v>
      </c>
      <c r="Y6" s="752" t="s">
        <v>673</v>
      </c>
      <c r="Z6" s="208"/>
      <c r="AA6" s="219"/>
      <c r="AH6" s="143" t="s">
        <v>367</v>
      </c>
      <c r="AK6" s="143" t="s">
        <v>350</v>
      </c>
      <c r="AM6" s="143" t="s">
        <v>360</v>
      </c>
      <c r="AP6" s="1101" t="s">
        <v>616</v>
      </c>
      <c r="AQ6" s="1034" t="s">
        <v>614</v>
      </c>
      <c r="AU6" s="220" t="s">
        <v>381</v>
      </c>
      <c r="AW6" s="409" t="s">
        <v>554</v>
      </c>
      <c r="AX6" s="410" t="s">
        <v>554</v>
      </c>
      <c r="AZ6" s="545" t="s">
        <v>667</v>
      </c>
      <c r="BA6" s="569" t="s">
        <v>677</v>
      </c>
    </row>
    <row r="7" spans="1:55" ht="56.25">
      <c r="A7" s="6" t="s">
        <v>106</v>
      </c>
      <c r="B7" s="44">
        <v>2005</v>
      </c>
      <c r="E7" s="143" t="s">
        <v>191</v>
      </c>
      <c r="F7" s="147"/>
      <c r="G7" s="143" t="s">
        <v>255</v>
      </c>
      <c r="H7" s="143" t="s">
        <v>257</v>
      </c>
      <c r="I7" s="143" t="s">
        <v>69</v>
      </c>
      <c r="J7" s="143" t="s">
        <v>284</v>
      </c>
      <c r="N7" s="659" t="s">
        <v>289</v>
      </c>
      <c r="O7" s="544" t="s">
        <v>649</v>
      </c>
      <c r="U7" s="178" t="s">
        <v>85</v>
      </c>
      <c r="V7" s="1039" t="s">
        <v>69</v>
      </c>
      <c r="W7" s="459"/>
      <c r="X7" s="752" t="s">
        <v>617</v>
      </c>
      <c r="Y7" s="752" t="s">
        <v>663</v>
      </c>
      <c r="Z7" s="208"/>
      <c r="AA7" s="219"/>
      <c r="AH7" s="143" t="s">
        <v>343</v>
      </c>
      <c r="AK7" s="143" t="s">
        <v>351</v>
      </c>
      <c r="AM7" s="143" t="s">
        <v>361</v>
      </c>
      <c r="AP7" s="1101" t="s">
        <v>763</v>
      </c>
      <c r="AQ7" s="1034" t="s">
        <v>773</v>
      </c>
      <c r="AU7" s="220" t="s">
        <v>382</v>
      </c>
      <c r="AW7" s="409" t="s">
        <v>555</v>
      </c>
      <c r="AX7" s="410" t="s">
        <v>555</v>
      </c>
      <c r="AZ7" s="545" t="s">
        <v>685</v>
      </c>
      <c r="BA7" s="569" t="s">
        <v>686</v>
      </c>
    </row>
    <row r="8" spans="1:55" ht="33.75">
      <c r="A8" s="6" t="s">
        <v>107</v>
      </c>
      <c r="B8" s="44">
        <v>2006</v>
      </c>
      <c r="E8" s="143" t="s">
        <v>192</v>
      </c>
      <c r="F8" s="147"/>
      <c r="G8" s="143" t="s">
        <v>256</v>
      </c>
      <c r="H8" s="143" t="s">
        <v>263</v>
      </c>
      <c r="I8" s="143" t="s">
        <v>183</v>
      </c>
      <c r="J8" s="143" t="s">
        <v>280</v>
      </c>
      <c r="N8" s="660" t="s">
        <v>290</v>
      </c>
      <c r="O8" s="544" t="s">
        <v>650</v>
      </c>
      <c r="V8" s="1039" t="s">
        <v>183</v>
      </c>
      <c r="W8" s="459"/>
      <c r="X8" s="752" t="s">
        <v>618</v>
      </c>
      <c r="Y8" s="752" t="s">
        <v>663</v>
      </c>
      <c r="Z8" s="208"/>
      <c r="AA8" s="219"/>
      <c r="AK8" s="143" t="s">
        <v>352</v>
      </c>
      <c r="AP8" s="1101" t="s">
        <v>617</v>
      </c>
      <c r="AQ8" s="1034" t="s">
        <v>772</v>
      </c>
      <c r="AU8" s="220" t="s">
        <v>383</v>
      </c>
      <c r="AW8" s="409" t="s">
        <v>556</v>
      </c>
      <c r="AX8" s="410" t="s">
        <v>556</v>
      </c>
      <c r="AZ8" s="146" t="s">
        <v>693</v>
      </c>
      <c r="BA8" s="179" t="s">
        <v>692</v>
      </c>
    </row>
    <row r="9" spans="1:55" ht="56.25">
      <c r="A9" s="6" t="s">
        <v>108</v>
      </c>
      <c r="B9" s="44">
        <v>2007</v>
      </c>
      <c r="E9" s="143" t="s">
        <v>193</v>
      </c>
      <c r="F9" s="147"/>
      <c r="G9" s="143" t="s">
        <v>263</v>
      </c>
      <c r="I9" s="143" t="s">
        <v>184</v>
      </c>
      <c r="O9" s="544" t="s">
        <v>651</v>
      </c>
      <c r="V9" s="1039" t="s">
        <v>184</v>
      </c>
      <c r="W9" s="459"/>
      <c r="X9" s="752" t="s">
        <v>619</v>
      </c>
      <c r="Y9" s="752" t="s">
        <v>639</v>
      </c>
      <c r="Z9" s="208">
        <v>1</v>
      </c>
      <c r="AA9" s="219"/>
      <c r="AK9" s="143" t="s">
        <v>353</v>
      </c>
      <c r="AP9" s="1101" t="s">
        <v>618</v>
      </c>
      <c r="AQ9" s="1034" t="s">
        <v>615</v>
      </c>
      <c r="AW9" s="409" t="s">
        <v>557</v>
      </c>
      <c r="AX9" s="410" t="s">
        <v>557</v>
      </c>
      <c r="AZ9" s="146" t="s">
        <v>770</v>
      </c>
      <c r="BA9" s="179" t="s">
        <v>603</v>
      </c>
    </row>
    <row r="10" spans="1:55" ht="56.25">
      <c r="A10" s="6" t="s">
        <v>109</v>
      </c>
      <c r="B10" s="44">
        <v>2008</v>
      </c>
      <c r="E10" s="143" t="s">
        <v>194</v>
      </c>
      <c r="F10" s="147"/>
      <c r="I10" s="143" t="s">
        <v>208</v>
      </c>
      <c r="O10" s="544" t="s">
        <v>652</v>
      </c>
      <c r="V10" s="1040" t="s">
        <v>208</v>
      </c>
      <c r="W10" s="1037"/>
      <c r="X10" s="1035" t="s">
        <v>620</v>
      </c>
      <c r="Y10" s="1036" t="s">
        <v>687</v>
      </c>
      <c r="Z10" s="208"/>
      <c r="AP10" s="1101" t="s">
        <v>621</v>
      </c>
      <c r="AQ10" s="1034" t="s">
        <v>616</v>
      </c>
      <c r="AW10" s="409" t="s">
        <v>558</v>
      </c>
      <c r="AX10" s="410" t="s">
        <v>558</v>
      </c>
    </row>
    <row r="11" spans="1:55" ht="33.75">
      <c r="A11" s="6" t="s">
        <v>110</v>
      </c>
      <c r="B11" s="44">
        <v>2009</v>
      </c>
      <c r="E11" s="143" t="s">
        <v>195</v>
      </c>
      <c r="F11" s="147"/>
      <c r="I11" s="143" t="s">
        <v>209</v>
      </c>
      <c r="O11" s="527" t="s">
        <v>653</v>
      </c>
      <c r="V11" s="1039" t="s">
        <v>209</v>
      </c>
      <c r="W11" s="461"/>
      <c r="X11" s="460" t="s">
        <v>621</v>
      </c>
      <c r="Y11" s="752" t="s">
        <v>675</v>
      </c>
      <c r="Z11" s="208"/>
      <c r="AP11" s="1101" t="s">
        <v>620</v>
      </c>
      <c r="AQ11" s="741" t="s">
        <v>763</v>
      </c>
      <c r="AW11" s="409" t="s">
        <v>559</v>
      </c>
      <c r="AX11" s="410" t="s">
        <v>559</v>
      </c>
    </row>
    <row r="12" spans="1:55" ht="33.75">
      <c r="A12" s="6" t="s">
        <v>65</v>
      </c>
      <c r="B12" s="44">
        <v>2010</v>
      </c>
      <c r="E12" s="143" t="s">
        <v>196</v>
      </c>
      <c r="F12" s="147"/>
      <c r="G12" s="148" t="s">
        <v>292</v>
      </c>
      <c r="H12" s="148" t="s">
        <v>260</v>
      </c>
      <c r="I12" s="143" t="s">
        <v>210</v>
      </c>
      <c r="O12" s="527" t="s">
        <v>3</v>
      </c>
      <c r="V12" s="1039" t="s">
        <v>210</v>
      </c>
      <c r="W12" s="545"/>
      <c r="X12" s="460" t="s">
        <v>766</v>
      </c>
      <c r="Y12" s="752" t="s">
        <v>639</v>
      </c>
      <c r="AP12" s="1101" t="s">
        <v>619</v>
      </c>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773</v>
      </c>
      <c r="Y14" s="752" t="s">
        <v>639</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01.01.2019</v>
      </c>
      <c r="F29" s="274" t="str">
        <f>IF(periodEnd = "","", periodEnd)</f>
        <v>31.12.2023</v>
      </c>
      <c r="H29" s="275" t="s">
        <v>2674</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644</v>
      </c>
      <c r="AX32" s="410" t="s">
        <v>569</v>
      </c>
    </row>
    <row r="33" spans="1:50">
      <c r="A33" s="6" t="s">
        <v>129</v>
      </c>
      <c r="O33" s="528" t="s">
        <v>645</v>
      </c>
      <c r="AX33" s="410" t="s">
        <v>570</v>
      </c>
    </row>
    <row r="34" spans="1:50">
      <c r="A34" s="6" t="s">
        <v>130</v>
      </c>
      <c r="O34" s="528" t="s">
        <v>646</v>
      </c>
      <c r="AX34" s="410" t="s">
        <v>571</v>
      </c>
    </row>
    <row r="35" spans="1:50">
      <c r="A35" s="6" t="s">
        <v>131</v>
      </c>
      <c r="O35" s="528" t="s">
        <v>647</v>
      </c>
      <c r="X35" s="528"/>
      <c r="Y35" s="528"/>
      <c r="AX35" s="410" t="s">
        <v>572</v>
      </c>
    </row>
    <row r="36" spans="1:50">
      <c r="A36" s="6" t="s">
        <v>95</v>
      </c>
      <c r="O36" s="528" t="s">
        <v>648</v>
      </c>
      <c r="AX36" s="410" t="s">
        <v>573</v>
      </c>
    </row>
    <row r="37" spans="1:50">
      <c r="A37" s="6" t="s">
        <v>96</v>
      </c>
      <c r="O37" s="528" t="s">
        <v>649</v>
      </c>
      <c r="AX37" s="410" t="s">
        <v>574</v>
      </c>
    </row>
    <row r="38" spans="1:50">
      <c r="A38" s="6" t="s">
        <v>97</v>
      </c>
      <c r="O38" s="528" t="s">
        <v>650</v>
      </c>
      <c r="AX38" s="410" t="s">
        <v>575</v>
      </c>
    </row>
    <row r="39" spans="1:50">
      <c r="A39" s="6" t="s">
        <v>98</v>
      </c>
      <c r="O39" s="528" t="s">
        <v>651</v>
      </c>
      <c r="AX39" s="410" t="s">
        <v>523</v>
      </c>
    </row>
    <row r="40" spans="1:50">
      <c r="A40" s="6" t="s">
        <v>99</v>
      </c>
      <c r="O40" s="528" t="s">
        <v>652</v>
      </c>
      <c r="AX40" s="410" t="s">
        <v>524</v>
      </c>
    </row>
    <row r="41" spans="1:50">
      <c r="A41" s="6" t="s">
        <v>100</v>
      </c>
      <c r="O41" s="528" t="s">
        <v>653</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60"/>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0</v>
      </c>
    </row>
    <row r="53" spans="1:1">
      <c r="A53" s="1033">
        <f>IF('Форма 4.2.2 | Т-передача ТЭ'!$M$24="",1,0)</f>
        <v>0</v>
      </c>
    </row>
    <row r="54" spans="1:1">
      <c r="A54" s="1033">
        <f>IF('Форма 4.2.2 | Т-передача ТЭ'!$R$24="",1,0)</f>
        <v>0</v>
      </c>
    </row>
    <row r="55" spans="1:1">
      <c r="A55" s="1033">
        <f>IF('Форма 4.2.2 | Т-передача ТЭ'!$T$24="",1,0)</f>
        <v>0</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1</v>
      </c>
    </row>
    <row r="86" spans="1:1">
      <c r="A86" s="1033">
        <f>IF('Форма 4.7'!$F$12="",1,0)</f>
        <v>1</v>
      </c>
    </row>
    <row r="87" spans="1:1">
      <c r="A87" s="1033">
        <f>IF('Форма 4.8'!$G$11="",1,0)</f>
        <v>1</v>
      </c>
    </row>
    <row r="88" spans="1:1">
      <c r="A88" s="1033">
        <f>IF('Форма 4.8'!$G$12="",1,0)</f>
        <v>1</v>
      </c>
    </row>
    <row r="89" spans="1:1">
      <c r="A89" s="1033">
        <f>IF('Форма 4.8'!$H$12="",1,0)</f>
        <v>1</v>
      </c>
    </row>
    <row r="90" spans="1:1">
      <c r="A90" s="1033">
        <f>IF('Форма 4.8'!$H$13="",1,0)</f>
        <v>1</v>
      </c>
    </row>
    <row r="91" spans="1:1">
      <c r="A91" s="1033">
        <f>IF('Форма 4.8'!$E$15="",1,0)</f>
        <v>1</v>
      </c>
    </row>
    <row r="92" spans="1:1">
      <c r="A92" s="1033">
        <f>IF('Форма 4.8'!$H$15="",1,0)</f>
        <v>1</v>
      </c>
    </row>
    <row r="93" spans="1:1">
      <c r="A93" s="1033">
        <f>IF('Форма 4.8'!$G$18="",1,0)</f>
        <v>1</v>
      </c>
    </row>
    <row r="94" spans="1:1">
      <c r="A94" s="1033">
        <f>IF('Форма 4.8'!$G$22="",1,0)</f>
        <v>1</v>
      </c>
    </row>
    <row r="95" spans="1:1">
      <c r="A95" s="1033">
        <f>IF('Форма 4.8'!$G$25="",1,0)</f>
        <v>1</v>
      </c>
    </row>
    <row r="96" spans="1:1">
      <c r="A96" s="1033">
        <f>IF('Форма 4.8'!$E$31="",1,0)</f>
        <v>1</v>
      </c>
    </row>
    <row r="97" spans="1:1">
      <c r="A97" s="1033">
        <f>IF('Форма 4.8'!$H$31="",1,0)</f>
        <v>1</v>
      </c>
    </row>
    <row r="98" spans="1:1">
      <c r="A98" s="1033">
        <f>IF('Форма 4.8'!$G$28="",1,0)</f>
        <v>1</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0</v>
      </c>
    </row>
    <row r="106" spans="1:1">
      <c r="A106" s="1093">
        <f>IF('Форма 4.2.4 | Т-подкл'!$AA$23="",1,0)</f>
        <v>1</v>
      </c>
    </row>
    <row r="107" spans="1:1">
      <c r="A107" s="1093">
        <f>IF('Форма 4.2.4 | Т-подкл'!$Z$23="",1,0)</f>
        <v>1</v>
      </c>
    </row>
    <row r="108" spans="1:1">
      <c r="A108" s="1101">
        <f>IF(Территории!$E$12="",1,0)</f>
        <v>0</v>
      </c>
    </row>
    <row r="109" spans="1:1">
      <c r="A109" s="1101">
        <f>IF('Перечень тарифов'!$E$21="",1,0)</f>
        <v>0</v>
      </c>
    </row>
    <row r="110" spans="1:1">
      <c r="A110" s="1101">
        <f>IF('Перечень тарифов'!$F$21="",1,0)</f>
        <v>0</v>
      </c>
    </row>
    <row r="111" spans="1:1">
      <c r="A111" s="1101">
        <f>IF('Перечень тарифов'!$G$21="",1,0)</f>
        <v>0</v>
      </c>
    </row>
    <row r="112" spans="1:1">
      <c r="A112" s="1101">
        <f>IF('Перечень тарифов'!$K$21="",1,0)</f>
        <v>0</v>
      </c>
    </row>
    <row r="113" spans="1:1">
      <c r="A113" s="1101">
        <f>IF('Перечень тарифов'!$O$21="",1,0)</f>
        <v>0</v>
      </c>
    </row>
    <row r="114" spans="1:1">
      <c r="A114" s="1101">
        <f>IF('Перечень тарифов'!$S$21="",1,0)</f>
        <v>0</v>
      </c>
    </row>
    <row r="115" spans="1:1">
      <c r="A115" s="1101">
        <f>IF('Форма 4.2.2 | Т-передача ТЭ'!$O$24="",1,0)</f>
        <v>0</v>
      </c>
    </row>
    <row r="116" spans="1:1">
      <c r="A116" s="1101">
        <f>IF('Форма 4.2.2 | Т-передача ТЭ'!$Y$24="",1,0)</f>
        <v>0</v>
      </c>
    </row>
    <row r="117" spans="1:1">
      <c r="A117" s="1101">
        <f>IF('Форма 4.2.2 | Т-передача ТЭ'!$AA$24="",1,0)</f>
        <v>0</v>
      </c>
    </row>
    <row r="118" spans="1:1">
      <c r="A118" s="1101">
        <f>IF('Форма 4.2.2 | Т-передача ТЭ'!$V$24="",1,0)</f>
        <v>0</v>
      </c>
    </row>
    <row r="119" spans="1:1">
      <c r="A119" s="1101">
        <f>IF('Форма 4.2.2 | Т-передача ТЭ'!$Z$24="",1,0)</f>
        <v>0</v>
      </c>
    </row>
    <row r="120" spans="1:1">
      <c r="A120" s="1101">
        <f>IF('Форма 4.2.2 | Т-передача ТЭ'!$AB$24="",1,0)</f>
        <v>0</v>
      </c>
    </row>
    <row r="121" spans="1:1">
      <c r="A121" s="1101">
        <f>IF('Форма 4.2.2 | Т-передача ТЭ'!$AF$24="",1,0)</f>
        <v>0</v>
      </c>
    </row>
    <row r="122" spans="1:1">
      <c r="A122" s="1101">
        <f>IF('Форма 4.2.2 | Т-передача ТЭ'!$AH$24="",1,0)</f>
        <v>0</v>
      </c>
    </row>
    <row r="123" spans="1:1">
      <c r="A123" s="1101">
        <f>IF('Форма 4.2.2 | Т-передача ТЭ'!$AC$24="",1,0)</f>
        <v>0</v>
      </c>
    </row>
    <row r="124" spans="1:1">
      <c r="A124" s="1101">
        <f>IF('Форма 4.2.2 | Т-передача ТЭ'!$AG$24="",1,0)</f>
        <v>0</v>
      </c>
    </row>
    <row r="125" spans="1:1">
      <c r="A125" s="1101">
        <f>IF('Форма 4.2.2 | Т-передача ТЭ'!$AI$24="",1,0)</f>
        <v>0</v>
      </c>
    </row>
    <row r="126" spans="1:1">
      <c r="A126" s="1101">
        <f>IF('Форма 4.2.2 | Т-передача ТЭ'!$AM$24="",1,0)</f>
        <v>0</v>
      </c>
    </row>
    <row r="127" spans="1:1">
      <c r="A127" s="1101">
        <f>IF('Форма 4.2.2 | Т-передача ТЭ'!$AO$24="",1,0)</f>
        <v>0</v>
      </c>
    </row>
    <row r="128" spans="1:1">
      <c r="A128" s="1101">
        <f>IF('Форма 4.2.2 | Т-передача ТЭ'!$AJ$24="",1,0)</f>
        <v>0</v>
      </c>
    </row>
    <row r="129" spans="1:1">
      <c r="A129" s="1101">
        <f>IF('Форма 4.2.2 | Т-передача ТЭ'!$AN$24="",1,0)</f>
        <v>0</v>
      </c>
    </row>
    <row r="130" spans="1:1">
      <c r="A130" s="1101">
        <f>IF('Форма 4.2.2 | Т-передача ТЭ'!$AP$24="",1,0)</f>
        <v>0</v>
      </c>
    </row>
    <row r="131" spans="1:1">
      <c r="A131" s="1101">
        <f>IF('Форма 4.2.2 | Т-передача ТЭ'!$AT$24="",1,0)</f>
        <v>0</v>
      </c>
    </row>
    <row r="132" spans="1:1">
      <c r="A132" s="1101">
        <f>IF('Форма 4.2.2 | Т-передача ТЭ'!$AV$24="",1,0)</f>
        <v>0</v>
      </c>
    </row>
    <row r="133" spans="1:1">
      <c r="A133" s="1101">
        <f>IF('Форма 4.2.2 | Т-передача ТЭ'!$AQ$24="",1,0)</f>
        <v>0</v>
      </c>
    </row>
    <row r="134" spans="1:1">
      <c r="A134" s="1101">
        <f>IF('Форма 4.2.2 | Т-передача ТЭ'!$AU$24="",1,0)</f>
        <v>0</v>
      </c>
    </row>
    <row r="135" spans="1:1">
      <c r="A135" s="1101">
        <f>IF('Форма 4.2.2 | Т-передача ТЭ'!$AW$24="",1,0)</f>
        <v>0</v>
      </c>
    </row>
    <row r="136" spans="1:1">
      <c r="A136" s="1101">
        <f>IF('Форма 4.2.2 | Т-передача ТЭ'!$BA$24="",1,0)</f>
        <v>0</v>
      </c>
    </row>
    <row r="137" spans="1:1">
      <c r="A137" s="1101">
        <f>IF('Форма 4.2.2 | Т-передача ТЭ'!$BC$24="",1,0)</f>
        <v>0</v>
      </c>
    </row>
    <row r="138" spans="1:1">
      <c r="A138" s="1101">
        <f>IF('Форма 4.2.2 | Т-передача ТЭ'!$AX$24="",1,0)</f>
        <v>0</v>
      </c>
    </row>
    <row r="139" spans="1:1">
      <c r="A139" s="1101">
        <f>IF('Форма 4.2.2 | Т-передача ТЭ'!$BB$24="",1,0)</f>
        <v>0</v>
      </c>
    </row>
    <row r="140" spans="1:1">
      <c r="A140" s="1101">
        <f>IF('Форма 4.2.2 | Т-передача ТЭ'!$BD$24="",1,0)</f>
        <v>0</v>
      </c>
    </row>
    <row r="141" spans="1:1">
      <c r="A141" s="1101">
        <f>IF('Форма 4.2.2 | Т-передача ТЭ'!$BH$24="",1,0)</f>
        <v>0</v>
      </c>
    </row>
    <row r="142" spans="1:1">
      <c r="A142" s="1101">
        <f>IF('Форма 4.2.2 | Т-передача ТЭ'!$BJ$24="",1,0)</f>
        <v>0</v>
      </c>
    </row>
    <row r="143" spans="1:1">
      <c r="A143" s="1101">
        <f>IF('Форма 4.2.2 | Т-передача ТЭ'!$BE$24="",1,0)</f>
        <v>0</v>
      </c>
    </row>
    <row r="144" spans="1:1">
      <c r="A144" s="1101">
        <f>IF('Форма 4.2.2 | Т-передача ТЭ'!$BI$24="",1,0)</f>
        <v>0</v>
      </c>
    </row>
    <row r="145" spans="1:1">
      <c r="A145" s="1101">
        <f>IF('Форма 4.2.2 | Т-передача ТЭ'!$BK$24="",1,0)</f>
        <v>0</v>
      </c>
    </row>
    <row r="146" spans="1:1">
      <c r="A146" s="1101">
        <f>IF('Форма 4.2.2 | Т-передача ТЭ'!$BO$24="",1,0)</f>
        <v>0</v>
      </c>
    </row>
    <row r="147" spans="1:1">
      <c r="A147" s="1101">
        <f>IF('Форма 4.2.2 | Т-передача ТЭ'!$BQ$24="",1,0)</f>
        <v>0</v>
      </c>
    </row>
    <row r="148" spans="1:1">
      <c r="A148" s="1101">
        <f>IF('Форма 4.2.2 | Т-передача ТЭ'!$BL$24="",1,0)</f>
        <v>0</v>
      </c>
    </row>
    <row r="149" spans="1:1">
      <c r="A149" s="1101">
        <f>IF('Форма 4.2.2 | Т-передача ТЭ'!$BP$24="",1,0)</f>
        <v>0</v>
      </c>
    </row>
    <row r="150" spans="1:1">
      <c r="A150" s="1101">
        <f>IF('Форма 4.2.2 | Т-передача ТЭ'!$BR$24="",1,0)</f>
        <v>0</v>
      </c>
    </row>
    <row r="151" spans="1:1">
      <c r="A151" s="1101">
        <f>IF('Форма 4.2.2 | Т-передача ТЭ'!$BV$24="",1,0)</f>
        <v>0</v>
      </c>
    </row>
    <row r="152" spans="1:1">
      <c r="A152" s="1101">
        <f>IF('Форма 4.2.2 | Т-передача ТЭ'!$BX$24="",1,0)</f>
        <v>0</v>
      </c>
    </row>
    <row r="153" spans="1:1">
      <c r="A153" s="1101">
        <f>IF('Форма 4.2.2 | Т-передача ТЭ'!$BS$24="",1,0)</f>
        <v>0</v>
      </c>
    </row>
    <row r="154" spans="1:1">
      <c r="A154" s="1101">
        <f>IF('Форма 4.2.2 | Т-передача ТЭ'!$BW$24="",1,0)</f>
        <v>0</v>
      </c>
    </row>
    <row r="155" spans="1:1">
      <c r="A155" s="1101">
        <f>IF('Форма 4.2.2 | Т-передача ТЭ'!$BY$24="",1,0)</f>
        <v>0</v>
      </c>
    </row>
    <row r="156" spans="1:1">
      <c r="A156" s="1101">
        <f>IF('Форма 4.2.2 | Т-передача ТЭ'!$CC$24="",1,0)</f>
        <v>0</v>
      </c>
    </row>
    <row r="157" spans="1:1">
      <c r="A157" s="1101">
        <f>IF('Форма 4.2.2 | Т-передача ТЭ'!$CE$24="",1,0)</f>
        <v>0</v>
      </c>
    </row>
    <row r="158" spans="1:1">
      <c r="A158" s="1101">
        <f>IF('Форма 4.2.2 | Т-передача ТЭ'!$BZ$24="",1,0)</f>
        <v>0</v>
      </c>
    </row>
    <row r="159" spans="1:1">
      <c r="A159" s="1101">
        <f>IF('Форма 4.2.2 | Т-передача ТЭ'!$CD$24="",1,0)</f>
        <v>0</v>
      </c>
    </row>
    <row r="160" spans="1:1">
      <c r="A160" s="1101">
        <f>IF('Форма 4.2.2 | Т-передача ТЭ'!$CF$24="",1,0)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01"/>
  </cols>
  <sheetData>
    <row r="1" spans="1:3">
      <c r="A1" s="1101" t="s">
        <v>512</v>
      </c>
      <c r="B1" s="1101" t="s">
        <v>513</v>
      </c>
      <c r="C1" s="1101" t="s">
        <v>67</v>
      </c>
    </row>
    <row r="2" spans="1:3">
      <c r="A2" s="1101">
        <v>4189678</v>
      </c>
      <c r="B2" s="1101" t="s">
        <v>2668</v>
      </c>
      <c r="C2" s="1101" t="s">
        <v>2669</v>
      </c>
    </row>
    <row r="3" spans="1:3">
      <c r="A3" s="1101">
        <v>4190415</v>
      </c>
      <c r="B3" s="1101" t="s">
        <v>2670</v>
      </c>
      <c r="C3" s="1101" t="s">
        <v>2669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3406</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01"/>
    <col min="2" max="2" width="65.28515625" style="1101" customWidth="1"/>
    <col min="3" max="3" width="41" style="1101" customWidth="1"/>
    <col min="4" max="16384" width="9.140625" style="1101"/>
  </cols>
  <sheetData>
    <row r="1" spans="1:2">
      <c r="A1" s="1101" t="s">
        <v>330</v>
      </c>
      <c r="B1" s="1101" t="s">
        <v>331</v>
      </c>
    </row>
    <row r="2" spans="1:2">
      <c r="A2" s="1101">
        <v>4213775</v>
      </c>
      <c r="B2" s="1101" t="s">
        <v>614</v>
      </c>
    </row>
    <row r="3" spans="1:2">
      <c r="A3" s="1101">
        <v>4213784</v>
      </c>
      <c r="B3" s="1101" t="s">
        <v>773</v>
      </c>
    </row>
    <row r="4" spans="1:2">
      <c r="A4" s="1101">
        <v>4213781</v>
      </c>
      <c r="B4" s="1101" t="s">
        <v>772</v>
      </c>
    </row>
    <row r="5" spans="1:2">
      <c r="A5" s="1101">
        <v>4213776</v>
      </c>
      <c r="B5" s="1101" t="s">
        <v>615</v>
      </c>
    </row>
    <row r="6" spans="1:2">
      <c r="A6" s="1101">
        <v>4213777</v>
      </c>
      <c r="B6" s="1101" t="s">
        <v>616</v>
      </c>
    </row>
    <row r="7" spans="1:2">
      <c r="A7" s="1101">
        <v>4238670</v>
      </c>
      <c r="B7" s="1101" t="s">
        <v>763</v>
      </c>
    </row>
    <row r="8" spans="1:2">
      <c r="A8" s="1101">
        <v>4213778</v>
      </c>
      <c r="B8" s="1101" t="s">
        <v>617</v>
      </c>
    </row>
    <row r="9" spans="1:2">
      <c r="A9" s="1101">
        <v>4213780</v>
      </c>
      <c r="B9" s="1101" t="s">
        <v>618</v>
      </c>
    </row>
    <row r="10" spans="1:2">
      <c r="A10" s="1101">
        <v>4213779</v>
      </c>
      <c r="B10" s="1101" t="s">
        <v>621</v>
      </c>
    </row>
    <row r="11" spans="1:2">
      <c r="A11" s="1101">
        <v>4213783</v>
      </c>
      <c r="B11" s="1101" t="s">
        <v>620</v>
      </c>
    </row>
    <row r="12" spans="1:2">
      <c r="A12" s="1101">
        <v>4213782</v>
      </c>
      <c r="B12" s="1101" t="s">
        <v>619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7" zoomScaleNormal="100" workbookViewId="0">
      <selection activeCell="F43" sqref="F43"/>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28494222</v>
      </c>
      <c r="G1" s="387"/>
      <c r="I1" s="387"/>
    </row>
    <row r="2" spans="1:12" s="18" customFormat="1" ht="14.25">
      <c r="A2" s="197"/>
      <c r="B2" s="90"/>
      <c r="E2" s="392" t="e">
        <f ca="1">"Код шаблона: " &amp; GetCode()</f>
        <v>#NAME?</v>
      </c>
      <c r="F2" s="441"/>
      <c r="G2" s="391"/>
      <c r="H2" s="391"/>
      <c r="I2" s="391"/>
      <c r="J2" s="391"/>
      <c r="K2" s="391"/>
      <c r="L2" s="391"/>
    </row>
    <row r="3" spans="1:12" ht="14.25">
      <c r="E3" s="393" t="e">
        <f ca="1">"Версия " &amp; GetVersion()</f>
        <v>#NAME?</v>
      </c>
      <c r="F3" s="441"/>
      <c r="G3" s="43"/>
      <c r="H3" s="43"/>
      <c r="I3" s="43"/>
      <c r="J3" s="43"/>
      <c r="K3" s="43"/>
      <c r="L3" s="261"/>
    </row>
    <row r="4" spans="1:12" s="371" customFormat="1" ht="6">
      <c r="A4" s="365"/>
      <c r="B4" s="366"/>
      <c r="C4" s="367"/>
      <c r="D4" s="368"/>
      <c r="E4" s="388"/>
      <c r="F4" s="389"/>
      <c r="G4" s="390"/>
      <c r="I4" s="372"/>
    </row>
    <row r="5" spans="1:12" ht="22.5">
      <c r="D5" s="24"/>
      <c r="E5" s="1145" t="s">
        <v>771</v>
      </c>
      <c r="F5" s="1146"/>
      <c r="G5" s="434"/>
      <c r="J5" s="309"/>
    </row>
    <row r="6" spans="1:12" s="371" customFormat="1" ht="6">
      <c r="A6" s="365"/>
      <c r="B6" s="366"/>
      <c r="C6" s="367"/>
      <c r="D6" s="368"/>
      <c r="E6" s="373"/>
      <c r="F6" s="374"/>
      <c r="G6" s="375"/>
      <c r="I6" s="372"/>
    </row>
    <row r="7" spans="1:12" ht="27">
      <c r="D7" s="24"/>
      <c r="E7" s="25" t="s">
        <v>52</v>
      </c>
      <c r="F7" s="328" t="s">
        <v>90</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7" t="s">
        <v>2672</v>
      </c>
      <c r="G11" s="380"/>
    </row>
    <row r="12" spans="1:12" ht="27">
      <c r="D12" s="24"/>
      <c r="E12" s="81" t="s">
        <v>473</v>
      </c>
      <c r="F12" s="1117" t="s">
        <v>2673</v>
      </c>
      <c r="G12" s="382"/>
    </row>
    <row r="13" spans="1:12" s="371" customFormat="1" ht="6">
      <c r="A13" s="376"/>
      <c r="B13" s="366"/>
      <c r="C13" s="367"/>
      <c r="D13" s="377"/>
      <c r="E13" s="373"/>
      <c r="F13" s="378"/>
      <c r="G13" s="379"/>
      <c r="I13" s="372"/>
    </row>
    <row r="14" spans="1:12" ht="27">
      <c r="D14" s="24"/>
      <c r="E14" s="81" t="s">
        <v>369</v>
      </c>
      <c r="F14" s="329" t="s">
        <v>43</v>
      </c>
      <c r="G14" s="382"/>
    </row>
    <row r="15" spans="1:12" ht="27">
      <c r="D15" s="24"/>
      <c r="E15" s="81" t="s">
        <v>299</v>
      </c>
      <c r="F15" s="330" t="s">
        <v>3394</v>
      </c>
      <c r="G15" s="382"/>
    </row>
    <row r="16" spans="1:12" ht="27">
      <c r="D16" s="24"/>
      <c r="E16" s="81" t="s">
        <v>600</v>
      </c>
      <c r="F16" s="330" t="s">
        <v>2671</v>
      </c>
      <c r="G16" s="382"/>
    </row>
    <row r="17" spans="1:9" ht="19.5">
      <c r="D17" s="24"/>
      <c r="E17" s="25"/>
      <c r="F17" s="444" t="s">
        <v>608</v>
      </c>
      <c r="G17" s="21"/>
    </row>
    <row r="18" spans="1:9" ht="27">
      <c r="D18" s="24"/>
      <c r="E18" s="81" t="s">
        <v>502</v>
      </c>
      <c r="F18" s="329" t="s">
        <v>3395</v>
      </c>
      <c r="G18" s="382"/>
    </row>
    <row r="19" spans="1:9" ht="27">
      <c r="D19" s="24"/>
      <c r="E19" s="81" t="s">
        <v>597</v>
      </c>
      <c r="F19" s="330" t="s">
        <v>613</v>
      </c>
      <c r="G19" s="382"/>
    </row>
    <row r="20" spans="1:9" ht="27">
      <c r="D20" s="24"/>
      <c r="E20" s="81" t="s">
        <v>596</v>
      </c>
      <c r="F20" s="329" t="s">
        <v>3396</v>
      </c>
      <c r="G20" s="382"/>
    </row>
    <row r="21" spans="1:9" ht="27">
      <c r="D21" s="24"/>
      <c r="E21" s="81" t="s">
        <v>501</v>
      </c>
      <c r="F21" s="329" t="s">
        <v>3397</v>
      </c>
      <c r="G21" s="382"/>
    </row>
    <row r="22" spans="1:9" ht="19.5">
      <c r="D22" s="24"/>
      <c r="E22" s="25"/>
      <c r="F22" s="444" t="s">
        <v>609</v>
      </c>
      <c r="G22" s="21"/>
    </row>
    <row r="23" spans="1:9" ht="27">
      <c r="D23" s="24"/>
      <c r="E23" s="81" t="s">
        <v>612</v>
      </c>
      <c r="F23" s="329" t="s">
        <v>3395</v>
      </c>
      <c r="G23" s="382"/>
    </row>
    <row r="24" spans="1:9" ht="27">
      <c r="D24" s="24"/>
      <c r="E24" s="81" t="s">
        <v>611</v>
      </c>
      <c r="F24" s="330" t="s">
        <v>3394</v>
      </c>
      <c r="G24" s="382"/>
    </row>
    <row r="25" spans="1:9" ht="27">
      <c r="D25" s="24"/>
      <c r="E25" s="81" t="s">
        <v>610</v>
      </c>
      <c r="F25" s="329" t="s">
        <v>3398</v>
      </c>
      <c r="G25" s="382"/>
    </row>
    <row r="26" spans="1:9" ht="27">
      <c r="D26" s="24"/>
      <c r="E26" s="81" t="s">
        <v>501</v>
      </c>
      <c r="F26" s="329" t="s">
        <v>3397</v>
      </c>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2768</v>
      </c>
      <c r="G29" s="381"/>
    </row>
    <row r="30" spans="1:9" ht="27" hidden="1">
      <c r="C30" s="28"/>
      <c r="D30" s="29"/>
      <c r="E30" s="52" t="s">
        <v>203</v>
      </c>
      <c r="F30" s="332"/>
      <c r="G30" s="381"/>
    </row>
    <row r="31" spans="1:9" ht="27">
      <c r="C31" s="28"/>
      <c r="D31" s="29"/>
      <c r="E31" s="30" t="s">
        <v>53</v>
      </c>
      <c r="F31" s="331" t="s">
        <v>2769</v>
      </c>
      <c r="G31" s="381"/>
    </row>
    <row r="32" spans="1:9" ht="27">
      <c r="C32" s="28"/>
      <c r="D32" s="29"/>
      <c r="E32" s="30" t="s">
        <v>54</v>
      </c>
      <c r="F32" s="331" t="s">
        <v>2770</v>
      </c>
      <c r="G32" s="381"/>
      <c r="H32" s="31"/>
    </row>
    <row r="33" spans="1:9" s="371" customFormat="1" ht="6">
      <c r="A33" s="376"/>
      <c r="B33" s="366"/>
      <c r="C33" s="367"/>
      <c r="D33" s="377"/>
      <c r="E33" s="373"/>
      <c r="F33" s="378"/>
      <c r="G33" s="379"/>
      <c r="I33" s="372"/>
    </row>
    <row r="34" spans="1:9" ht="27">
      <c r="A34" s="199"/>
      <c r="D34" s="26"/>
      <c r="E34" s="798" t="s">
        <v>725</v>
      </c>
      <c r="F34" s="1118" t="s">
        <v>727</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731</v>
      </c>
      <c r="F38" s="348" t="s">
        <v>85</v>
      </c>
      <c r="G38" s="382"/>
      <c r="I38" s="19"/>
    </row>
    <row r="39" spans="1:9" s="371" customFormat="1" ht="6">
      <c r="A39" s="376"/>
      <c r="B39" s="366"/>
      <c r="C39" s="367"/>
      <c r="D39" s="377"/>
      <c r="E39" s="373"/>
      <c r="F39" s="378"/>
      <c r="G39" s="379"/>
      <c r="I39" s="372"/>
    </row>
    <row r="40" spans="1:9" ht="27">
      <c r="A40" s="201"/>
      <c r="B40" s="92"/>
      <c r="D40" s="33"/>
      <c r="E40" s="32" t="s">
        <v>546</v>
      </c>
      <c r="F40" s="329" t="s">
        <v>3400</v>
      </c>
      <c r="G40" s="380"/>
    </row>
    <row r="41" spans="1:9" ht="27">
      <c r="A41" s="201"/>
      <c r="B41" s="92"/>
      <c r="D41" s="33"/>
      <c r="E41" s="41" t="s">
        <v>547</v>
      </c>
      <c r="F41" s="329" t="s">
        <v>3399</v>
      </c>
      <c r="G41" s="380"/>
    </row>
    <row r="42" spans="1:9" ht="19.5">
      <c r="D42" s="24"/>
      <c r="E42" s="25"/>
      <c r="F42" s="444" t="s">
        <v>579</v>
      </c>
      <c r="G42" s="21"/>
    </row>
    <row r="43" spans="1:9" ht="27">
      <c r="A43" s="201"/>
      <c r="D43" s="21"/>
      <c r="E43" s="442" t="s">
        <v>87</v>
      </c>
      <c r="F43" s="448" t="s">
        <v>3401</v>
      </c>
      <c r="G43" s="380"/>
    </row>
    <row r="44" spans="1:9" ht="27">
      <c r="A44" s="201"/>
      <c r="B44" s="92"/>
      <c r="D44" s="33"/>
      <c r="E44" s="442" t="s">
        <v>88</v>
      </c>
      <c r="F44" s="448" t="s">
        <v>3402</v>
      </c>
      <c r="G44" s="380"/>
    </row>
    <row r="45" spans="1:9" ht="27">
      <c r="A45" s="201"/>
      <c r="B45" s="92"/>
      <c r="D45" s="33"/>
      <c r="E45" s="442" t="s">
        <v>580</v>
      </c>
      <c r="F45" s="448" t="s">
        <v>3403</v>
      </c>
      <c r="G45" s="380"/>
    </row>
    <row r="46" spans="1:9" ht="27">
      <c r="D46" s="24"/>
      <c r="E46" s="443" t="s">
        <v>581</v>
      </c>
      <c r="F46" s="448" t="s">
        <v>3404</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algorithmName="SHA-512" hashValue="Ek79P9V+ugSGy9htH8/V3c0tmj9yq121ci+PVPJALCvyqZobrB8dDgQ1n1h0qzzA+qnzBzbHx5t7b94YnTmXSw==" saltValue="AQ6eQyq2kdpZQ6ggDB2wew==" spinCount="100000"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01"/>
    <col min="2" max="2" width="65.28515625" style="1101" customWidth="1"/>
    <col min="3" max="3" width="41" style="1101" customWidth="1"/>
    <col min="4" max="16384" width="9.140625" style="1101"/>
  </cols>
  <sheetData>
    <row r="1" spans="1:2">
      <c r="A1" s="1101" t="s">
        <v>330</v>
      </c>
      <c r="B1" s="1101" t="s">
        <v>332</v>
      </c>
    </row>
    <row r="2" spans="1:2">
      <c r="A2" s="1101">
        <v>4190064</v>
      </c>
      <c r="B2" s="1101" t="s">
        <v>2658</v>
      </c>
    </row>
    <row r="3" spans="1:2">
      <c r="A3" s="1101">
        <v>4190065</v>
      </c>
      <c r="B3" s="1101" t="s">
        <v>2659</v>
      </c>
    </row>
    <row r="4" spans="1:2">
      <c r="A4" s="1101">
        <v>4190066</v>
      </c>
      <c r="B4" s="1101" t="s">
        <v>2660</v>
      </c>
    </row>
    <row r="5" spans="1:2">
      <c r="A5" s="1101">
        <v>4190067</v>
      </c>
      <c r="B5" s="1101" t="s">
        <v>2661</v>
      </c>
    </row>
    <row r="6" spans="1:2">
      <c r="A6" s="1101">
        <v>4190068</v>
      </c>
      <c r="B6" s="1101" t="s">
        <v>2662</v>
      </c>
    </row>
    <row r="7" spans="1:2">
      <c r="A7" s="1101">
        <v>4190069</v>
      </c>
      <c r="B7" s="1101" t="s">
        <v>2663</v>
      </c>
    </row>
    <row r="8" spans="1:2">
      <c r="A8" s="1101">
        <v>4190070</v>
      </c>
      <c r="B8" s="1101" t="s">
        <v>2664</v>
      </c>
    </row>
    <row r="9" spans="1:2">
      <c r="A9" s="1101">
        <v>4190071</v>
      </c>
      <c r="B9" s="1101" t="s">
        <v>2665</v>
      </c>
    </row>
    <row r="10" spans="1:2">
      <c r="A10" s="1101">
        <v>4190072</v>
      </c>
      <c r="B10" s="1101" t="s">
        <v>2666</v>
      </c>
    </row>
    <row r="11" spans="1:2">
      <c r="A11" s="1101">
        <v>4190073</v>
      </c>
      <c r="B11" s="1101" t="s">
        <v>2667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749</v>
      </c>
      <c r="B7" t="s">
        <v>488</v>
      </c>
    </row>
    <row r="8" spans="1:2">
      <c r="A8" t="s">
        <v>750</v>
      </c>
      <c r="B8" t="s">
        <v>426</v>
      </c>
    </row>
    <row r="9" spans="1:2">
      <c r="A9" t="s">
        <v>508</v>
      </c>
      <c r="B9" t="s">
        <v>427</v>
      </c>
    </row>
    <row r="10" spans="1:2">
      <c r="A10" t="s">
        <v>418</v>
      </c>
      <c r="B10" t="s">
        <v>428</v>
      </c>
    </row>
    <row r="11" spans="1:2">
      <c r="A11" t="s">
        <v>764</v>
      </c>
      <c r="B11" t="s">
        <v>489</v>
      </c>
    </row>
    <row r="12" spans="1:2">
      <c r="A12" t="s">
        <v>765</v>
      </c>
      <c r="B12" t="s">
        <v>429</v>
      </c>
    </row>
    <row r="13" spans="1:2">
      <c r="A13" t="s">
        <v>751</v>
      </c>
      <c r="B13" t="s">
        <v>430</v>
      </c>
    </row>
    <row r="14" spans="1:2">
      <c r="A14" t="s">
        <v>752</v>
      </c>
      <c r="B14" t="s">
        <v>431</v>
      </c>
    </row>
    <row r="15" spans="1:2">
      <c r="A15" t="s">
        <v>753</v>
      </c>
      <c r="B15" t="s">
        <v>335</v>
      </c>
    </row>
    <row r="16" spans="1:2">
      <c r="A16" t="s">
        <v>754</v>
      </c>
      <c r="B16" t="s">
        <v>61</v>
      </c>
    </row>
    <row r="17" spans="1:2">
      <c r="A17" t="s">
        <v>755</v>
      </c>
      <c r="B17" t="s">
        <v>387</v>
      </c>
    </row>
    <row r="18" spans="1:2">
      <c r="A18" t="s">
        <v>756</v>
      </c>
      <c r="B18" t="s">
        <v>440</v>
      </c>
    </row>
    <row r="19" spans="1:2">
      <c r="A19" t="s">
        <v>757</v>
      </c>
      <c r="B19" t="s">
        <v>250</v>
      </c>
    </row>
    <row r="20" spans="1:2">
      <c r="A20" t="s">
        <v>758</v>
      </c>
      <c r="B20" t="s">
        <v>74</v>
      </c>
    </row>
    <row r="21" spans="1:2">
      <c r="A21" t="s">
        <v>759</v>
      </c>
      <c r="B21" t="s">
        <v>63</v>
      </c>
    </row>
    <row r="22" spans="1:2">
      <c r="A22" t="s">
        <v>760</v>
      </c>
      <c r="B22" t="s">
        <v>75</v>
      </c>
    </row>
    <row r="23" spans="1:2">
      <c r="A23" t="s">
        <v>761</v>
      </c>
      <c r="B23" t="s">
        <v>432</v>
      </c>
    </row>
    <row r="24" spans="1:2">
      <c r="A24" t="s">
        <v>762</v>
      </c>
      <c r="B24" t="s">
        <v>73</v>
      </c>
    </row>
    <row r="25" spans="1:2">
      <c r="A25" t="s">
        <v>601</v>
      </c>
      <c r="B25" t="s">
        <v>62</v>
      </c>
    </row>
    <row r="26" spans="1:2">
      <c r="A26" t="s">
        <v>602</v>
      </c>
      <c r="B26" t="s">
        <v>64</v>
      </c>
    </row>
    <row r="27" spans="1:2">
      <c r="A27" t="s">
        <v>510</v>
      </c>
      <c r="B27" t="s">
        <v>385</v>
      </c>
    </row>
    <row r="28" spans="1:2">
      <c r="A28" t="s">
        <v>420</v>
      </c>
      <c r="B28" t="s">
        <v>14</v>
      </c>
    </row>
    <row r="29" spans="1:2">
      <c r="A29" t="s">
        <v>509</v>
      </c>
      <c r="B29" t="s">
        <v>15</v>
      </c>
    </row>
    <row r="30" spans="1:2">
      <c r="A30" t="s">
        <v>419</v>
      </c>
      <c r="B30" t="s">
        <v>578</v>
      </c>
    </row>
    <row r="31" spans="1:2">
      <c r="A31" t="s">
        <v>586</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1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2657</v>
      </c>
      <c r="B1" s="5" t="s">
        <v>2675</v>
      </c>
      <c r="C1" s="5" t="s">
        <v>2676</v>
      </c>
      <c r="D1" s="5" t="s">
        <v>2677</v>
      </c>
      <c r="E1" s="5" t="s">
        <v>2678</v>
      </c>
      <c r="F1" s="5" t="s">
        <v>2679</v>
      </c>
      <c r="G1" s="5" t="s">
        <v>2680</v>
      </c>
      <c r="H1" s="5" t="s">
        <v>2681</v>
      </c>
      <c r="I1" s="5" t="s">
        <v>2682</v>
      </c>
    </row>
    <row r="2" spans="1:10">
      <c r="A2" s="5">
        <v>1</v>
      </c>
      <c r="B2" s="5" t="s">
        <v>2683</v>
      </c>
      <c r="C2" s="5" t="s">
        <v>90</v>
      </c>
      <c r="D2" s="5" t="s">
        <v>2684</v>
      </c>
      <c r="E2" s="5" t="s">
        <v>2685</v>
      </c>
      <c r="F2" s="5" t="s">
        <v>2686</v>
      </c>
      <c r="G2" s="5" t="s">
        <v>2687</v>
      </c>
      <c r="J2" s="5" t="s">
        <v>3393</v>
      </c>
    </row>
    <row r="3" spans="1:10">
      <c r="A3" s="5">
        <v>2</v>
      </c>
      <c r="B3" s="5" t="s">
        <v>2683</v>
      </c>
      <c r="C3" s="5" t="s">
        <v>90</v>
      </c>
      <c r="D3" s="5" t="s">
        <v>2688</v>
      </c>
      <c r="E3" s="5" t="s">
        <v>2689</v>
      </c>
      <c r="F3" s="5" t="s">
        <v>2690</v>
      </c>
      <c r="G3" s="5" t="s">
        <v>2691</v>
      </c>
      <c r="J3" s="5" t="s">
        <v>3393</v>
      </c>
    </row>
    <row r="4" spans="1:10">
      <c r="A4" s="5">
        <v>3</v>
      </c>
      <c r="B4" s="5" t="s">
        <v>2683</v>
      </c>
      <c r="C4" s="5" t="s">
        <v>90</v>
      </c>
      <c r="D4" s="5" t="s">
        <v>2692</v>
      </c>
      <c r="E4" s="5" t="s">
        <v>2693</v>
      </c>
      <c r="F4" s="5" t="s">
        <v>2694</v>
      </c>
      <c r="G4" s="5" t="s">
        <v>2695</v>
      </c>
      <c r="J4" s="5" t="s">
        <v>3393</v>
      </c>
    </row>
    <row r="5" spans="1:10">
      <c r="A5" s="5">
        <v>4</v>
      </c>
      <c r="B5" s="5" t="s">
        <v>2683</v>
      </c>
      <c r="C5" s="5" t="s">
        <v>90</v>
      </c>
      <c r="D5" s="5" t="s">
        <v>2696</v>
      </c>
      <c r="E5" s="5" t="s">
        <v>2697</v>
      </c>
      <c r="F5" s="5" t="s">
        <v>2698</v>
      </c>
      <c r="G5" s="5" t="s">
        <v>2691</v>
      </c>
      <c r="J5" s="5" t="s">
        <v>3393</v>
      </c>
    </row>
    <row r="6" spans="1:10">
      <c r="A6" s="5">
        <v>5</v>
      </c>
      <c r="B6" s="5" t="s">
        <v>2683</v>
      </c>
      <c r="C6" s="5" t="s">
        <v>90</v>
      </c>
      <c r="D6" s="5" t="s">
        <v>2699</v>
      </c>
      <c r="E6" s="5" t="s">
        <v>2700</v>
      </c>
      <c r="F6" s="5" t="s">
        <v>2701</v>
      </c>
      <c r="G6" s="5" t="s">
        <v>2702</v>
      </c>
      <c r="J6" s="5" t="s">
        <v>3393</v>
      </c>
    </row>
    <row r="7" spans="1:10">
      <c r="A7" s="5">
        <v>6</v>
      </c>
      <c r="B7" s="5" t="s">
        <v>2683</v>
      </c>
      <c r="C7" s="5" t="s">
        <v>90</v>
      </c>
      <c r="D7" s="5" t="s">
        <v>2703</v>
      </c>
      <c r="E7" s="5" t="s">
        <v>2704</v>
      </c>
      <c r="F7" s="5" t="s">
        <v>2705</v>
      </c>
      <c r="G7" s="5" t="s">
        <v>2706</v>
      </c>
      <c r="J7" s="5" t="s">
        <v>3393</v>
      </c>
    </row>
    <row r="8" spans="1:10">
      <c r="A8" s="5">
        <v>7</v>
      </c>
      <c r="B8" s="5" t="s">
        <v>2683</v>
      </c>
      <c r="C8" s="5" t="s">
        <v>90</v>
      </c>
      <c r="D8" s="5" t="s">
        <v>2707</v>
      </c>
      <c r="E8" s="5" t="s">
        <v>2708</v>
      </c>
      <c r="F8" s="5" t="s">
        <v>2709</v>
      </c>
      <c r="G8" s="5" t="s">
        <v>2710</v>
      </c>
      <c r="J8" s="5" t="s">
        <v>3393</v>
      </c>
    </row>
    <row r="9" spans="1:10">
      <c r="A9" s="5">
        <v>8</v>
      </c>
      <c r="B9" s="5" t="s">
        <v>2683</v>
      </c>
      <c r="C9" s="5" t="s">
        <v>90</v>
      </c>
      <c r="D9" s="5" t="s">
        <v>2711</v>
      </c>
      <c r="E9" s="5" t="s">
        <v>2712</v>
      </c>
      <c r="F9" s="5" t="s">
        <v>2713</v>
      </c>
      <c r="G9" s="5" t="s">
        <v>2714</v>
      </c>
      <c r="J9" s="5" t="s">
        <v>3393</v>
      </c>
    </row>
    <row r="10" spans="1:10">
      <c r="A10" s="5">
        <v>9</v>
      </c>
      <c r="B10" s="5" t="s">
        <v>2683</v>
      </c>
      <c r="C10" s="5" t="s">
        <v>90</v>
      </c>
      <c r="D10" s="5" t="s">
        <v>2715</v>
      </c>
      <c r="E10" s="5" t="s">
        <v>2716</v>
      </c>
      <c r="F10" s="5" t="s">
        <v>2717</v>
      </c>
      <c r="G10" s="5" t="s">
        <v>2718</v>
      </c>
      <c r="J10" s="5" t="s">
        <v>3393</v>
      </c>
    </row>
    <row r="11" spans="1:10">
      <c r="A11" s="5">
        <v>10</v>
      </c>
      <c r="B11" s="5" t="s">
        <v>2683</v>
      </c>
      <c r="C11" s="5" t="s">
        <v>90</v>
      </c>
      <c r="D11" s="5" t="s">
        <v>2719</v>
      </c>
      <c r="E11" s="5" t="s">
        <v>2720</v>
      </c>
      <c r="F11" s="5" t="s">
        <v>2721</v>
      </c>
      <c r="G11" s="5" t="s">
        <v>2722</v>
      </c>
      <c r="J11" s="5" t="s">
        <v>3393</v>
      </c>
    </row>
    <row r="12" spans="1:10">
      <c r="A12" s="5">
        <v>11</v>
      </c>
      <c r="B12" s="5" t="s">
        <v>2683</v>
      </c>
      <c r="C12" s="5" t="s">
        <v>90</v>
      </c>
      <c r="D12" s="5" t="s">
        <v>2723</v>
      </c>
      <c r="E12" s="5" t="s">
        <v>2724</v>
      </c>
      <c r="F12" s="5" t="s">
        <v>2725</v>
      </c>
      <c r="G12" s="5" t="s">
        <v>2726</v>
      </c>
      <c r="J12" s="5" t="s">
        <v>3393</v>
      </c>
    </row>
    <row r="13" spans="1:10">
      <c r="A13" s="5">
        <v>12</v>
      </c>
      <c r="B13" s="5" t="s">
        <v>2683</v>
      </c>
      <c r="C13" s="5" t="s">
        <v>90</v>
      </c>
      <c r="D13" s="5" t="s">
        <v>2727</v>
      </c>
      <c r="E13" s="5" t="s">
        <v>2724</v>
      </c>
      <c r="F13" s="5" t="s">
        <v>2725</v>
      </c>
      <c r="G13" s="5" t="s">
        <v>2728</v>
      </c>
      <c r="H13" s="5" t="s">
        <v>2729</v>
      </c>
      <c r="J13" s="5" t="s">
        <v>3393</v>
      </c>
    </row>
    <row r="14" spans="1:10">
      <c r="A14" s="5">
        <v>13</v>
      </c>
      <c r="B14" s="5" t="s">
        <v>2683</v>
      </c>
      <c r="C14" s="5" t="s">
        <v>90</v>
      </c>
      <c r="D14" s="5" t="s">
        <v>2730</v>
      </c>
      <c r="E14" s="5" t="s">
        <v>2724</v>
      </c>
      <c r="F14" s="5" t="s">
        <v>2725</v>
      </c>
      <c r="G14" s="5" t="s">
        <v>2731</v>
      </c>
      <c r="J14" s="5" t="s">
        <v>3393</v>
      </c>
    </row>
    <row r="15" spans="1:10">
      <c r="A15" s="5">
        <v>14</v>
      </c>
      <c r="B15" s="5" t="s">
        <v>2683</v>
      </c>
      <c r="C15" s="5" t="s">
        <v>90</v>
      </c>
      <c r="D15" s="5" t="s">
        <v>2732</v>
      </c>
      <c r="E15" s="5" t="s">
        <v>2733</v>
      </c>
      <c r="F15" s="5" t="s">
        <v>2734</v>
      </c>
      <c r="G15" s="5" t="s">
        <v>2735</v>
      </c>
      <c r="J15" s="5" t="s">
        <v>3393</v>
      </c>
    </row>
    <row r="16" spans="1:10">
      <c r="A16" s="5">
        <v>15</v>
      </c>
      <c r="B16" s="5" t="s">
        <v>2683</v>
      </c>
      <c r="C16" s="5" t="s">
        <v>90</v>
      </c>
      <c r="D16" s="5" t="s">
        <v>2736</v>
      </c>
      <c r="E16" s="5" t="s">
        <v>2737</v>
      </c>
      <c r="F16" s="5" t="s">
        <v>2738</v>
      </c>
      <c r="G16" s="5" t="s">
        <v>2739</v>
      </c>
      <c r="J16" s="5" t="s">
        <v>3393</v>
      </c>
    </row>
    <row r="17" spans="1:10">
      <c r="A17" s="5">
        <v>16</v>
      </c>
      <c r="B17" s="5" t="s">
        <v>2683</v>
      </c>
      <c r="C17" s="5" t="s">
        <v>90</v>
      </c>
      <c r="D17" s="5" t="s">
        <v>2740</v>
      </c>
      <c r="E17" s="5" t="s">
        <v>2741</v>
      </c>
      <c r="F17" s="5" t="s">
        <v>2742</v>
      </c>
      <c r="G17" s="5" t="s">
        <v>2743</v>
      </c>
      <c r="J17" s="5" t="s">
        <v>3393</v>
      </c>
    </row>
    <row r="18" spans="1:10">
      <c r="A18" s="5">
        <v>17</v>
      </c>
      <c r="B18" s="5" t="s">
        <v>2683</v>
      </c>
      <c r="C18" s="5" t="s">
        <v>90</v>
      </c>
      <c r="D18" s="5" t="s">
        <v>2744</v>
      </c>
      <c r="E18" s="5" t="s">
        <v>2745</v>
      </c>
      <c r="F18" s="5" t="s">
        <v>2746</v>
      </c>
      <c r="G18" s="5" t="s">
        <v>2743</v>
      </c>
      <c r="J18" s="5" t="s">
        <v>3393</v>
      </c>
    </row>
    <row r="19" spans="1:10">
      <c r="A19" s="5">
        <v>18</v>
      </c>
      <c r="B19" s="5" t="s">
        <v>2683</v>
      </c>
      <c r="C19" s="5" t="s">
        <v>90</v>
      </c>
      <c r="D19" s="5" t="s">
        <v>2747</v>
      </c>
      <c r="E19" s="5" t="s">
        <v>2748</v>
      </c>
      <c r="F19" s="5" t="s">
        <v>2749</v>
      </c>
      <c r="G19" s="5" t="s">
        <v>2750</v>
      </c>
      <c r="J19" s="5" t="s">
        <v>3393</v>
      </c>
    </row>
    <row r="20" spans="1:10">
      <c r="A20" s="5">
        <v>19</v>
      </c>
      <c r="B20" s="5" t="s">
        <v>2683</v>
      </c>
      <c r="C20" s="5" t="s">
        <v>90</v>
      </c>
      <c r="D20" s="5" t="s">
        <v>2751</v>
      </c>
      <c r="E20" s="5" t="s">
        <v>2752</v>
      </c>
      <c r="F20" s="5" t="s">
        <v>2753</v>
      </c>
      <c r="G20" s="5" t="s">
        <v>2754</v>
      </c>
      <c r="J20" s="5" t="s">
        <v>3393</v>
      </c>
    </row>
    <row r="21" spans="1:10">
      <c r="A21" s="5">
        <v>20</v>
      </c>
      <c r="B21" s="5" t="s">
        <v>2683</v>
      </c>
      <c r="C21" s="5" t="s">
        <v>90</v>
      </c>
      <c r="D21" s="5" t="s">
        <v>2755</v>
      </c>
      <c r="E21" s="5" t="s">
        <v>2756</v>
      </c>
      <c r="F21" s="5" t="s">
        <v>2757</v>
      </c>
      <c r="G21" s="5" t="s">
        <v>2758</v>
      </c>
      <c r="J21" s="5" t="s">
        <v>3393</v>
      </c>
    </row>
    <row r="22" spans="1:10">
      <c r="A22" s="5">
        <v>21</v>
      </c>
      <c r="B22" s="5" t="s">
        <v>2683</v>
      </c>
      <c r="C22" s="5" t="s">
        <v>90</v>
      </c>
      <c r="D22" s="5" t="s">
        <v>2759</v>
      </c>
      <c r="E22" s="5" t="s">
        <v>2760</v>
      </c>
      <c r="F22" s="5" t="s">
        <v>2761</v>
      </c>
      <c r="G22" s="5" t="s">
        <v>2762</v>
      </c>
      <c r="J22" s="5" t="s">
        <v>3393</v>
      </c>
    </row>
    <row r="23" spans="1:10">
      <c r="A23" s="5">
        <v>22</v>
      </c>
      <c r="B23" s="5" t="s">
        <v>2683</v>
      </c>
      <c r="C23" s="5" t="s">
        <v>90</v>
      </c>
      <c r="D23" s="5" t="s">
        <v>2763</v>
      </c>
      <c r="E23" s="5" t="s">
        <v>2764</v>
      </c>
      <c r="F23" s="5" t="s">
        <v>2765</v>
      </c>
      <c r="G23" s="5" t="s">
        <v>2766</v>
      </c>
      <c r="J23" s="5" t="s">
        <v>3393</v>
      </c>
    </row>
    <row r="24" spans="1:10">
      <c r="A24" s="5">
        <v>23</v>
      </c>
      <c r="B24" s="5" t="s">
        <v>2683</v>
      </c>
      <c r="C24" s="5" t="s">
        <v>90</v>
      </c>
      <c r="D24" s="5" t="s">
        <v>2767</v>
      </c>
      <c r="E24" s="5" t="s">
        <v>2768</v>
      </c>
      <c r="F24" s="5" t="s">
        <v>2769</v>
      </c>
      <c r="G24" s="5" t="s">
        <v>2770</v>
      </c>
      <c r="J24" s="5" t="s">
        <v>3393</v>
      </c>
    </row>
    <row r="25" spans="1:10">
      <c r="A25" s="5">
        <v>24</v>
      </c>
      <c r="B25" s="5" t="s">
        <v>2683</v>
      </c>
      <c r="C25" s="5" t="s">
        <v>90</v>
      </c>
      <c r="D25" s="5" t="s">
        <v>2771</v>
      </c>
      <c r="E25" s="5" t="s">
        <v>2772</v>
      </c>
      <c r="F25" s="5" t="s">
        <v>2773</v>
      </c>
      <c r="G25" s="5" t="s">
        <v>2774</v>
      </c>
      <c r="J25" s="5" t="s">
        <v>3393</v>
      </c>
    </row>
    <row r="26" spans="1:10">
      <c r="A26" s="5">
        <v>25</v>
      </c>
      <c r="B26" s="5" t="s">
        <v>2683</v>
      </c>
      <c r="C26" s="5" t="s">
        <v>90</v>
      </c>
      <c r="D26" s="5" t="s">
        <v>2775</v>
      </c>
      <c r="E26" s="5" t="s">
        <v>2776</v>
      </c>
      <c r="F26" s="5" t="s">
        <v>2777</v>
      </c>
      <c r="G26" s="5" t="s">
        <v>2766</v>
      </c>
      <c r="J26" s="5" t="s">
        <v>3393</v>
      </c>
    </row>
    <row r="27" spans="1:10">
      <c r="A27" s="5">
        <v>26</v>
      </c>
      <c r="B27" s="5" t="s">
        <v>2683</v>
      </c>
      <c r="C27" s="5" t="s">
        <v>90</v>
      </c>
      <c r="D27" s="5" t="s">
        <v>2778</v>
      </c>
      <c r="E27" s="5" t="s">
        <v>2779</v>
      </c>
      <c r="F27" s="5" t="s">
        <v>2780</v>
      </c>
      <c r="G27" s="5" t="s">
        <v>2735</v>
      </c>
      <c r="J27" s="5" t="s">
        <v>3393</v>
      </c>
    </row>
    <row r="28" spans="1:10">
      <c r="A28" s="5">
        <v>27</v>
      </c>
      <c r="B28" s="5" t="s">
        <v>2683</v>
      </c>
      <c r="C28" s="5" t="s">
        <v>90</v>
      </c>
      <c r="D28" s="5" t="s">
        <v>2781</v>
      </c>
      <c r="E28" s="5" t="s">
        <v>2782</v>
      </c>
      <c r="F28" s="5" t="s">
        <v>2783</v>
      </c>
      <c r="G28" s="5" t="s">
        <v>2758</v>
      </c>
      <c r="J28" s="5" t="s">
        <v>3393</v>
      </c>
    </row>
    <row r="29" spans="1:10">
      <c r="A29" s="5">
        <v>28</v>
      </c>
      <c r="B29" s="5" t="s">
        <v>2683</v>
      </c>
      <c r="C29" s="5" t="s">
        <v>90</v>
      </c>
      <c r="D29" s="5" t="s">
        <v>2784</v>
      </c>
      <c r="E29" s="5" t="s">
        <v>2785</v>
      </c>
      <c r="F29" s="5" t="s">
        <v>2786</v>
      </c>
      <c r="G29" s="5" t="s">
        <v>2787</v>
      </c>
      <c r="J29" s="5" t="s">
        <v>3393</v>
      </c>
    </row>
    <row r="30" spans="1:10">
      <c r="A30" s="5">
        <v>29</v>
      </c>
      <c r="B30" s="5" t="s">
        <v>2683</v>
      </c>
      <c r="C30" s="5" t="s">
        <v>90</v>
      </c>
      <c r="D30" s="5" t="s">
        <v>2788</v>
      </c>
      <c r="E30" s="5" t="s">
        <v>2789</v>
      </c>
      <c r="F30" s="5" t="s">
        <v>2790</v>
      </c>
      <c r="G30" s="5" t="s">
        <v>2766</v>
      </c>
      <c r="J30" s="5" t="s">
        <v>3393</v>
      </c>
    </row>
    <row r="31" spans="1:10">
      <c r="A31" s="5">
        <v>30</v>
      </c>
      <c r="B31" s="5" t="s">
        <v>2683</v>
      </c>
      <c r="C31" s="5" t="s">
        <v>90</v>
      </c>
      <c r="D31" s="5" t="s">
        <v>2791</v>
      </c>
      <c r="E31" s="5" t="s">
        <v>2792</v>
      </c>
      <c r="F31" s="5" t="s">
        <v>2793</v>
      </c>
      <c r="G31" s="5" t="s">
        <v>2762</v>
      </c>
      <c r="J31" s="5" t="s">
        <v>3393</v>
      </c>
    </row>
    <row r="32" spans="1:10">
      <c r="A32" s="5">
        <v>31</v>
      </c>
      <c r="B32" s="5" t="s">
        <v>2683</v>
      </c>
      <c r="C32" s="5" t="s">
        <v>90</v>
      </c>
      <c r="D32" s="5" t="s">
        <v>2794</v>
      </c>
      <c r="E32" s="5" t="s">
        <v>2795</v>
      </c>
      <c r="F32" s="5" t="s">
        <v>2796</v>
      </c>
      <c r="G32" s="5" t="s">
        <v>2797</v>
      </c>
      <c r="J32" s="5" t="s">
        <v>3393</v>
      </c>
    </row>
    <row r="33" spans="1:10">
      <c r="A33" s="5">
        <v>32</v>
      </c>
      <c r="B33" s="5" t="s">
        <v>2683</v>
      </c>
      <c r="C33" s="5" t="s">
        <v>90</v>
      </c>
      <c r="D33" s="5" t="s">
        <v>2798</v>
      </c>
      <c r="E33" s="5" t="s">
        <v>2799</v>
      </c>
      <c r="F33" s="5" t="s">
        <v>2800</v>
      </c>
      <c r="G33" s="5" t="s">
        <v>2801</v>
      </c>
      <c r="J33" s="5" t="s">
        <v>3393</v>
      </c>
    </row>
    <row r="34" spans="1:10">
      <c r="A34" s="5">
        <v>33</v>
      </c>
      <c r="B34" s="5" t="s">
        <v>2683</v>
      </c>
      <c r="C34" s="5" t="s">
        <v>90</v>
      </c>
      <c r="D34" s="5" t="s">
        <v>2802</v>
      </c>
      <c r="E34" s="5" t="s">
        <v>2803</v>
      </c>
      <c r="F34" s="5" t="s">
        <v>2804</v>
      </c>
      <c r="G34" s="5" t="s">
        <v>2735</v>
      </c>
      <c r="J34" s="5" t="s">
        <v>3393</v>
      </c>
    </row>
    <row r="35" spans="1:10">
      <c r="A35" s="5">
        <v>34</v>
      </c>
      <c r="B35" s="5" t="s">
        <v>2683</v>
      </c>
      <c r="C35" s="5" t="s">
        <v>90</v>
      </c>
      <c r="D35" s="5" t="s">
        <v>2805</v>
      </c>
      <c r="E35" s="5" t="s">
        <v>2806</v>
      </c>
      <c r="F35" s="5" t="s">
        <v>2807</v>
      </c>
      <c r="G35" s="5" t="s">
        <v>2743</v>
      </c>
      <c r="J35" s="5" t="s">
        <v>3393</v>
      </c>
    </row>
    <row r="36" spans="1:10">
      <c r="A36" s="5">
        <v>35</v>
      </c>
      <c r="B36" s="5" t="s">
        <v>2683</v>
      </c>
      <c r="C36" s="5" t="s">
        <v>90</v>
      </c>
      <c r="D36" s="5" t="s">
        <v>2808</v>
      </c>
      <c r="E36" s="5" t="s">
        <v>2809</v>
      </c>
      <c r="F36" s="5" t="s">
        <v>2810</v>
      </c>
      <c r="G36" s="5" t="s">
        <v>2762</v>
      </c>
      <c r="H36" s="5" t="s">
        <v>2811</v>
      </c>
      <c r="J36" s="5" t="s">
        <v>3393</v>
      </c>
    </row>
    <row r="37" spans="1:10">
      <c r="A37" s="5">
        <v>36</v>
      </c>
      <c r="B37" s="5" t="s">
        <v>2683</v>
      </c>
      <c r="C37" s="5" t="s">
        <v>90</v>
      </c>
      <c r="D37" s="5" t="s">
        <v>2812</v>
      </c>
      <c r="E37" s="5" t="s">
        <v>2813</v>
      </c>
      <c r="F37" s="5" t="s">
        <v>2814</v>
      </c>
      <c r="G37" s="5" t="s">
        <v>2766</v>
      </c>
      <c r="J37" s="5" t="s">
        <v>3393</v>
      </c>
    </row>
    <row r="38" spans="1:10">
      <c r="A38" s="5">
        <v>37</v>
      </c>
      <c r="B38" s="5" t="s">
        <v>2683</v>
      </c>
      <c r="C38" s="5" t="s">
        <v>90</v>
      </c>
      <c r="D38" s="5" t="s">
        <v>2815</v>
      </c>
      <c r="E38" s="5" t="s">
        <v>2816</v>
      </c>
      <c r="F38" s="5" t="s">
        <v>2817</v>
      </c>
      <c r="G38" s="5" t="s">
        <v>2766</v>
      </c>
      <c r="J38" s="5" t="s">
        <v>3393</v>
      </c>
    </row>
    <row r="39" spans="1:10">
      <c r="A39" s="5">
        <v>38</v>
      </c>
      <c r="B39" s="5" t="s">
        <v>2683</v>
      </c>
      <c r="C39" s="5" t="s">
        <v>90</v>
      </c>
      <c r="D39" s="5" t="s">
        <v>2818</v>
      </c>
      <c r="E39" s="5" t="s">
        <v>2819</v>
      </c>
      <c r="F39" s="5" t="s">
        <v>2820</v>
      </c>
      <c r="G39" s="5" t="s">
        <v>2821</v>
      </c>
      <c r="J39" s="5" t="s">
        <v>3393</v>
      </c>
    </row>
    <row r="40" spans="1:10">
      <c r="A40" s="5">
        <v>39</v>
      </c>
      <c r="B40" s="5" t="s">
        <v>2683</v>
      </c>
      <c r="C40" s="5" t="s">
        <v>90</v>
      </c>
      <c r="D40" s="5" t="s">
        <v>2822</v>
      </c>
      <c r="E40" s="5" t="s">
        <v>2823</v>
      </c>
      <c r="F40" s="5" t="s">
        <v>2824</v>
      </c>
      <c r="G40" s="5" t="s">
        <v>2801</v>
      </c>
      <c r="J40" s="5" t="s">
        <v>3393</v>
      </c>
    </row>
    <row r="41" spans="1:10">
      <c r="A41" s="5">
        <v>40</v>
      </c>
      <c r="B41" s="5" t="s">
        <v>2683</v>
      </c>
      <c r="C41" s="5" t="s">
        <v>90</v>
      </c>
      <c r="D41" s="5" t="s">
        <v>2825</v>
      </c>
      <c r="E41" s="5" t="s">
        <v>2826</v>
      </c>
      <c r="F41" s="5" t="s">
        <v>2827</v>
      </c>
      <c r="G41" s="5" t="s">
        <v>2828</v>
      </c>
      <c r="J41" s="5" t="s">
        <v>3393</v>
      </c>
    </row>
    <row r="42" spans="1:10">
      <c r="A42" s="5">
        <v>41</v>
      </c>
      <c r="B42" s="5" t="s">
        <v>2683</v>
      </c>
      <c r="C42" s="5" t="s">
        <v>90</v>
      </c>
      <c r="D42" s="5" t="s">
        <v>2829</v>
      </c>
      <c r="E42" s="5" t="s">
        <v>2830</v>
      </c>
      <c r="F42" s="5" t="s">
        <v>2831</v>
      </c>
      <c r="G42" s="5" t="s">
        <v>2832</v>
      </c>
      <c r="J42" s="5" t="s">
        <v>3393</v>
      </c>
    </row>
    <row r="43" spans="1:10">
      <c r="A43" s="5">
        <v>42</v>
      </c>
      <c r="B43" s="5" t="s">
        <v>2683</v>
      </c>
      <c r="C43" s="5" t="s">
        <v>90</v>
      </c>
      <c r="D43" s="5" t="s">
        <v>2833</v>
      </c>
      <c r="E43" s="5" t="s">
        <v>2834</v>
      </c>
      <c r="F43" s="5" t="s">
        <v>2835</v>
      </c>
      <c r="G43" s="5" t="s">
        <v>2687</v>
      </c>
      <c r="H43" s="5" t="s">
        <v>2836</v>
      </c>
      <c r="J43" s="5" t="s">
        <v>3393</v>
      </c>
    </row>
    <row r="44" spans="1:10">
      <c r="A44" s="5">
        <v>43</v>
      </c>
      <c r="B44" s="5" t="s">
        <v>2683</v>
      </c>
      <c r="C44" s="5" t="s">
        <v>90</v>
      </c>
      <c r="D44" s="5" t="s">
        <v>2837</v>
      </c>
      <c r="E44" s="5" t="s">
        <v>2838</v>
      </c>
      <c r="F44" s="5" t="s">
        <v>2839</v>
      </c>
      <c r="G44" s="5" t="s">
        <v>2770</v>
      </c>
      <c r="J44" s="5" t="s">
        <v>3393</v>
      </c>
    </row>
    <row r="45" spans="1:10">
      <c r="A45" s="5">
        <v>44</v>
      </c>
      <c r="B45" s="5" t="s">
        <v>2683</v>
      </c>
      <c r="C45" s="5" t="s">
        <v>90</v>
      </c>
      <c r="D45" s="5" t="s">
        <v>2840</v>
      </c>
      <c r="E45" s="5" t="s">
        <v>2841</v>
      </c>
      <c r="F45" s="5" t="s">
        <v>2842</v>
      </c>
      <c r="G45" s="5" t="s">
        <v>2843</v>
      </c>
      <c r="J45" s="5" t="s">
        <v>3393</v>
      </c>
    </row>
    <row r="46" spans="1:10">
      <c r="A46" s="5">
        <v>45</v>
      </c>
      <c r="B46" s="5" t="s">
        <v>2683</v>
      </c>
      <c r="C46" s="5" t="s">
        <v>90</v>
      </c>
      <c r="D46" s="5" t="s">
        <v>2844</v>
      </c>
      <c r="E46" s="5" t="s">
        <v>2845</v>
      </c>
      <c r="F46" s="5" t="s">
        <v>2846</v>
      </c>
      <c r="G46" s="5" t="s">
        <v>2687</v>
      </c>
      <c r="J46" s="5" t="s">
        <v>3393</v>
      </c>
    </row>
    <row r="47" spans="1:10">
      <c r="A47" s="5">
        <v>46</v>
      </c>
      <c r="B47" s="5" t="s">
        <v>2683</v>
      </c>
      <c r="C47" s="5" t="s">
        <v>90</v>
      </c>
      <c r="D47" s="5" t="s">
        <v>2847</v>
      </c>
      <c r="E47" s="5" t="s">
        <v>2848</v>
      </c>
      <c r="F47" s="5" t="s">
        <v>2849</v>
      </c>
      <c r="G47" s="5" t="s">
        <v>2743</v>
      </c>
      <c r="J47" s="5" t="s">
        <v>3393</v>
      </c>
    </row>
    <row r="48" spans="1:10">
      <c r="A48" s="5">
        <v>47</v>
      </c>
      <c r="B48" s="5" t="s">
        <v>2683</v>
      </c>
      <c r="C48" s="5" t="s">
        <v>90</v>
      </c>
      <c r="D48" s="5" t="s">
        <v>2850</v>
      </c>
      <c r="E48" s="5" t="s">
        <v>2851</v>
      </c>
      <c r="F48" s="5" t="s">
        <v>2852</v>
      </c>
      <c r="G48" s="5" t="s">
        <v>2853</v>
      </c>
      <c r="J48" s="5" t="s">
        <v>3393</v>
      </c>
    </row>
    <row r="49" spans="1:10">
      <c r="A49" s="5">
        <v>48</v>
      </c>
      <c r="B49" s="5" t="s">
        <v>2683</v>
      </c>
      <c r="C49" s="5" t="s">
        <v>90</v>
      </c>
      <c r="D49" s="5" t="s">
        <v>2854</v>
      </c>
      <c r="E49" s="5" t="s">
        <v>2855</v>
      </c>
      <c r="F49" s="5" t="s">
        <v>2846</v>
      </c>
      <c r="G49" s="5" t="s">
        <v>2856</v>
      </c>
      <c r="J49" s="5" t="s">
        <v>3393</v>
      </c>
    </row>
    <row r="50" spans="1:10">
      <c r="A50" s="5">
        <v>49</v>
      </c>
      <c r="B50" s="5" t="s">
        <v>2683</v>
      </c>
      <c r="C50" s="5" t="s">
        <v>90</v>
      </c>
      <c r="D50" s="5" t="s">
        <v>2857</v>
      </c>
      <c r="E50" s="5" t="s">
        <v>2858</v>
      </c>
      <c r="F50" s="5" t="s">
        <v>2859</v>
      </c>
      <c r="G50" s="5" t="s">
        <v>2860</v>
      </c>
      <c r="J50" s="5" t="s">
        <v>3393</v>
      </c>
    </row>
    <row r="51" spans="1:10">
      <c r="A51" s="5">
        <v>50</v>
      </c>
      <c r="B51" s="5" t="s">
        <v>2683</v>
      </c>
      <c r="C51" s="5" t="s">
        <v>90</v>
      </c>
      <c r="D51" s="5" t="s">
        <v>2861</v>
      </c>
      <c r="E51" s="5" t="s">
        <v>2862</v>
      </c>
      <c r="F51" s="5" t="s">
        <v>2863</v>
      </c>
      <c r="G51" s="5" t="s">
        <v>2758</v>
      </c>
      <c r="J51" s="5" t="s">
        <v>3393</v>
      </c>
    </row>
    <row r="52" spans="1:10">
      <c r="A52" s="5">
        <v>51</v>
      </c>
      <c r="B52" s="5" t="s">
        <v>2683</v>
      </c>
      <c r="C52" s="5" t="s">
        <v>90</v>
      </c>
      <c r="D52" s="5" t="s">
        <v>2864</v>
      </c>
      <c r="E52" s="5" t="s">
        <v>2865</v>
      </c>
      <c r="F52" s="5" t="s">
        <v>2866</v>
      </c>
      <c r="G52" s="5" t="s">
        <v>2766</v>
      </c>
      <c r="J52" s="5" t="s">
        <v>3393</v>
      </c>
    </row>
    <row r="53" spans="1:10">
      <c r="A53" s="5">
        <v>52</v>
      </c>
      <c r="B53" s="5" t="s">
        <v>2683</v>
      </c>
      <c r="C53" s="5" t="s">
        <v>90</v>
      </c>
      <c r="D53" s="5" t="s">
        <v>2867</v>
      </c>
      <c r="E53" s="5" t="s">
        <v>2868</v>
      </c>
      <c r="F53" s="5" t="s">
        <v>2869</v>
      </c>
      <c r="G53" s="5" t="s">
        <v>2687</v>
      </c>
      <c r="J53" s="5" t="s">
        <v>3393</v>
      </c>
    </row>
    <row r="54" spans="1:10">
      <c r="A54" s="5">
        <v>53</v>
      </c>
      <c r="B54" s="5" t="s">
        <v>2683</v>
      </c>
      <c r="C54" s="5" t="s">
        <v>90</v>
      </c>
      <c r="D54" s="5" t="s">
        <v>2870</v>
      </c>
      <c r="E54" s="5" t="s">
        <v>2871</v>
      </c>
      <c r="F54" s="5" t="s">
        <v>2872</v>
      </c>
      <c r="G54" s="5" t="s">
        <v>2873</v>
      </c>
      <c r="J54" s="5" t="s">
        <v>3393</v>
      </c>
    </row>
    <row r="55" spans="1:10">
      <c r="A55" s="5">
        <v>54</v>
      </c>
      <c r="B55" s="5" t="s">
        <v>2683</v>
      </c>
      <c r="C55" s="5" t="s">
        <v>90</v>
      </c>
      <c r="D55" s="5" t="s">
        <v>2874</v>
      </c>
      <c r="E55" s="5" t="s">
        <v>2875</v>
      </c>
      <c r="F55" s="5" t="s">
        <v>2835</v>
      </c>
      <c r="G55" s="5" t="s">
        <v>2876</v>
      </c>
      <c r="J55" s="5" t="s">
        <v>3393</v>
      </c>
    </row>
    <row r="56" spans="1:10">
      <c r="A56" s="5">
        <v>55</v>
      </c>
      <c r="B56" s="5" t="s">
        <v>2683</v>
      </c>
      <c r="C56" s="5" t="s">
        <v>90</v>
      </c>
      <c r="D56" s="5" t="s">
        <v>2877</v>
      </c>
      <c r="E56" s="5" t="s">
        <v>2878</v>
      </c>
      <c r="F56" s="5" t="s">
        <v>2879</v>
      </c>
      <c r="G56" s="5" t="s">
        <v>2710</v>
      </c>
      <c r="J56" s="5" t="s">
        <v>3393</v>
      </c>
    </row>
    <row r="57" spans="1:10">
      <c r="A57" s="5">
        <v>56</v>
      </c>
      <c r="B57" s="5" t="s">
        <v>2683</v>
      </c>
      <c r="C57" s="5" t="s">
        <v>90</v>
      </c>
      <c r="D57" s="5" t="s">
        <v>2880</v>
      </c>
      <c r="E57" s="5" t="s">
        <v>2881</v>
      </c>
      <c r="F57" s="5" t="s">
        <v>2882</v>
      </c>
      <c r="G57" s="5" t="s">
        <v>2883</v>
      </c>
      <c r="J57" s="5" t="s">
        <v>3393</v>
      </c>
    </row>
    <row r="58" spans="1:10">
      <c r="A58" s="5">
        <v>57</v>
      </c>
      <c r="B58" s="5" t="s">
        <v>2683</v>
      </c>
      <c r="C58" s="5" t="s">
        <v>90</v>
      </c>
      <c r="D58" s="5" t="s">
        <v>2884</v>
      </c>
      <c r="E58" s="5" t="s">
        <v>2885</v>
      </c>
      <c r="F58" s="5" t="s">
        <v>2886</v>
      </c>
      <c r="G58" s="5" t="s">
        <v>2887</v>
      </c>
      <c r="J58" s="5" t="s">
        <v>3393</v>
      </c>
    </row>
    <row r="59" spans="1:10">
      <c r="A59" s="5">
        <v>58</v>
      </c>
      <c r="B59" s="5" t="s">
        <v>2683</v>
      </c>
      <c r="C59" s="5" t="s">
        <v>90</v>
      </c>
      <c r="D59" s="5" t="s">
        <v>2888</v>
      </c>
      <c r="E59" s="5" t="s">
        <v>2889</v>
      </c>
      <c r="F59" s="5" t="s">
        <v>2890</v>
      </c>
      <c r="G59" s="5" t="s">
        <v>2687</v>
      </c>
      <c r="J59" s="5" t="s">
        <v>3393</v>
      </c>
    </row>
    <row r="60" spans="1:10">
      <c r="A60" s="5">
        <v>59</v>
      </c>
      <c r="B60" s="5" t="s">
        <v>2683</v>
      </c>
      <c r="C60" s="5" t="s">
        <v>90</v>
      </c>
      <c r="D60" s="5" t="s">
        <v>2891</v>
      </c>
      <c r="E60" s="5" t="s">
        <v>2892</v>
      </c>
      <c r="F60" s="5" t="s">
        <v>2835</v>
      </c>
      <c r="G60" s="5" t="s">
        <v>2893</v>
      </c>
      <c r="J60" s="5" t="s">
        <v>3393</v>
      </c>
    </row>
    <row r="61" spans="1:10">
      <c r="A61" s="5">
        <v>60</v>
      </c>
      <c r="B61" s="5" t="s">
        <v>2683</v>
      </c>
      <c r="C61" s="5" t="s">
        <v>90</v>
      </c>
      <c r="D61" s="5" t="s">
        <v>2894</v>
      </c>
      <c r="E61" s="5" t="s">
        <v>2895</v>
      </c>
      <c r="F61" s="5" t="s">
        <v>2835</v>
      </c>
      <c r="G61" s="5" t="s">
        <v>2896</v>
      </c>
      <c r="J61" s="5" t="s">
        <v>3393</v>
      </c>
    </row>
    <row r="62" spans="1:10">
      <c r="A62" s="5">
        <v>61</v>
      </c>
      <c r="B62" s="5" t="s">
        <v>2683</v>
      </c>
      <c r="C62" s="5" t="s">
        <v>90</v>
      </c>
      <c r="D62" s="5" t="s">
        <v>2897</v>
      </c>
      <c r="E62" s="5" t="s">
        <v>2898</v>
      </c>
      <c r="F62" s="5" t="s">
        <v>2831</v>
      </c>
      <c r="G62" s="5" t="s">
        <v>2899</v>
      </c>
      <c r="J62" s="5" t="s">
        <v>3393</v>
      </c>
    </row>
    <row r="63" spans="1:10">
      <c r="A63" s="5">
        <v>62</v>
      </c>
      <c r="B63" s="5" t="s">
        <v>2683</v>
      </c>
      <c r="C63" s="5" t="s">
        <v>90</v>
      </c>
      <c r="D63" s="5" t="s">
        <v>2900</v>
      </c>
      <c r="E63" s="5" t="s">
        <v>2901</v>
      </c>
      <c r="F63" s="5" t="s">
        <v>2846</v>
      </c>
      <c r="G63" s="5" t="s">
        <v>2902</v>
      </c>
      <c r="J63" s="5" t="s">
        <v>3393</v>
      </c>
    </row>
    <row r="64" spans="1:10">
      <c r="A64" s="5">
        <v>63</v>
      </c>
      <c r="B64" s="5" t="s">
        <v>2683</v>
      </c>
      <c r="C64" s="5" t="s">
        <v>90</v>
      </c>
      <c r="D64" s="5" t="s">
        <v>2903</v>
      </c>
      <c r="E64" s="5" t="s">
        <v>2904</v>
      </c>
      <c r="F64" s="5" t="s">
        <v>2872</v>
      </c>
      <c r="G64" s="5" t="s">
        <v>2905</v>
      </c>
      <c r="J64" s="5" t="s">
        <v>3393</v>
      </c>
    </row>
    <row r="65" spans="1:10">
      <c r="A65" s="5">
        <v>64</v>
      </c>
      <c r="B65" s="5" t="s">
        <v>2683</v>
      </c>
      <c r="C65" s="5" t="s">
        <v>90</v>
      </c>
      <c r="D65" s="5" t="s">
        <v>2906</v>
      </c>
      <c r="E65" s="5" t="s">
        <v>2907</v>
      </c>
      <c r="F65" s="5" t="s">
        <v>2908</v>
      </c>
      <c r="G65" s="5" t="s">
        <v>2909</v>
      </c>
      <c r="J65" s="5" t="s">
        <v>3393</v>
      </c>
    </row>
    <row r="66" spans="1:10">
      <c r="A66" s="5">
        <v>65</v>
      </c>
      <c r="B66" s="5" t="s">
        <v>2683</v>
      </c>
      <c r="C66" s="5" t="s">
        <v>90</v>
      </c>
      <c r="D66" s="5" t="s">
        <v>2910</v>
      </c>
      <c r="E66" s="5" t="s">
        <v>2911</v>
      </c>
      <c r="F66" s="5" t="s">
        <v>2912</v>
      </c>
      <c r="G66" s="5" t="s">
        <v>2913</v>
      </c>
      <c r="J66" s="5" t="s">
        <v>3393</v>
      </c>
    </row>
    <row r="67" spans="1:10">
      <c r="A67" s="5">
        <v>66</v>
      </c>
      <c r="B67" s="5" t="s">
        <v>2683</v>
      </c>
      <c r="C67" s="5" t="s">
        <v>90</v>
      </c>
      <c r="D67" s="5" t="s">
        <v>2914</v>
      </c>
      <c r="E67" s="5" t="s">
        <v>2915</v>
      </c>
      <c r="F67" s="5" t="s">
        <v>2916</v>
      </c>
      <c r="G67" s="5" t="s">
        <v>2917</v>
      </c>
      <c r="J67" s="5" t="s">
        <v>3393</v>
      </c>
    </row>
    <row r="68" spans="1:10">
      <c r="A68" s="5">
        <v>67</v>
      </c>
      <c r="B68" s="5" t="s">
        <v>2683</v>
      </c>
      <c r="C68" s="5" t="s">
        <v>90</v>
      </c>
      <c r="D68" s="5" t="s">
        <v>2918</v>
      </c>
      <c r="E68" s="5" t="s">
        <v>2919</v>
      </c>
      <c r="F68" s="5" t="s">
        <v>2920</v>
      </c>
      <c r="G68" s="5" t="s">
        <v>2706</v>
      </c>
      <c r="H68" s="5" t="s">
        <v>2921</v>
      </c>
      <c r="J68" s="5" t="s">
        <v>3393</v>
      </c>
    </row>
    <row r="69" spans="1:10">
      <c r="A69" s="5">
        <v>68</v>
      </c>
      <c r="B69" s="5" t="s">
        <v>2683</v>
      </c>
      <c r="C69" s="5" t="s">
        <v>90</v>
      </c>
      <c r="D69" s="5" t="s">
        <v>2922</v>
      </c>
      <c r="E69" s="5" t="s">
        <v>2923</v>
      </c>
      <c r="F69" s="5" t="s">
        <v>2924</v>
      </c>
      <c r="G69" s="5" t="s">
        <v>2925</v>
      </c>
      <c r="J69" s="5" t="s">
        <v>3393</v>
      </c>
    </row>
    <row r="70" spans="1:10">
      <c r="A70" s="5">
        <v>69</v>
      </c>
      <c r="B70" s="5" t="s">
        <v>2683</v>
      </c>
      <c r="C70" s="5" t="s">
        <v>90</v>
      </c>
      <c r="D70" s="5" t="s">
        <v>2926</v>
      </c>
      <c r="E70" s="5" t="s">
        <v>2927</v>
      </c>
      <c r="F70" s="5" t="s">
        <v>2928</v>
      </c>
      <c r="G70" s="5" t="s">
        <v>2766</v>
      </c>
      <c r="J70" s="5" t="s">
        <v>3393</v>
      </c>
    </row>
    <row r="71" spans="1:10">
      <c r="A71" s="5">
        <v>70</v>
      </c>
      <c r="B71" s="5" t="s">
        <v>2683</v>
      </c>
      <c r="C71" s="5" t="s">
        <v>90</v>
      </c>
      <c r="D71" s="5" t="s">
        <v>2929</v>
      </c>
      <c r="E71" s="5" t="s">
        <v>2930</v>
      </c>
      <c r="F71" s="5" t="s">
        <v>2931</v>
      </c>
      <c r="G71" s="5" t="s">
        <v>2932</v>
      </c>
      <c r="J71" s="5" t="s">
        <v>3393</v>
      </c>
    </row>
    <row r="72" spans="1:10">
      <c r="A72" s="5">
        <v>71</v>
      </c>
      <c r="B72" s="5" t="s">
        <v>2683</v>
      </c>
      <c r="C72" s="5" t="s">
        <v>90</v>
      </c>
      <c r="D72" s="5" t="s">
        <v>2933</v>
      </c>
      <c r="E72" s="5" t="s">
        <v>2934</v>
      </c>
      <c r="F72" s="5" t="s">
        <v>2935</v>
      </c>
      <c r="G72" s="5" t="s">
        <v>2936</v>
      </c>
      <c r="J72" s="5" t="s">
        <v>3393</v>
      </c>
    </row>
    <row r="73" spans="1:10">
      <c r="A73" s="5">
        <v>72</v>
      </c>
      <c r="B73" s="5" t="s">
        <v>2683</v>
      </c>
      <c r="C73" s="5" t="s">
        <v>90</v>
      </c>
      <c r="D73" s="5" t="s">
        <v>2937</v>
      </c>
      <c r="E73" s="5" t="s">
        <v>2938</v>
      </c>
      <c r="F73" s="5" t="s">
        <v>2939</v>
      </c>
      <c r="G73" s="5" t="s">
        <v>2909</v>
      </c>
      <c r="J73" s="5" t="s">
        <v>3393</v>
      </c>
    </row>
    <row r="74" spans="1:10">
      <c r="A74" s="5">
        <v>73</v>
      </c>
      <c r="B74" s="5" t="s">
        <v>2683</v>
      </c>
      <c r="C74" s="5" t="s">
        <v>90</v>
      </c>
      <c r="D74" s="5" t="s">
        <v>2940</v>
      </c>
      <c r="E74" s="5" t="s">
        <v>2941</v>
      </c>
      <c r="F74" s="5" t="s">
        <v>2942</v>
      </c>
      <c r="G74" s="5" t="s">
        <v>2943</v>
      </c>
      <c r="J74" s="5" t="s">
        <v>3393</v>
      </c>
    </row>
    <row r="75" spans="1:10">
      <c r="A75" s="5">
        <v>74</v>
      </c>
      <c r="B75" s="5" t="s">
        <v>2683</v>
      </c>
      <c r="C75" s="5" t="s">
        <v>90</v>
      </c>
      <c r="D75" s="5" t="s">
        <v>2944</v>
      </c>
      <c r="E75" s="5" t="s">
        <v>2945</v>
      </c>
      <c r="F75" s="5" t="s">
        <v>2946</v>
      </c>
      <c r="G75" s="5" t="s">
        <v>2947</v>
      </c>
      <c r="J75" s="5" t="s">
        <v>3393</v>
      </c>
    </row>
    <row r="76" spans="1:10">
      <c r="A76" s="5">
        <v>75</v>
      </c>
      <c r="B76" s="5" t="s">
        <v>2683</v>
      </c>
      <c r="C76" s="5" t="s">
        <v>90</v>
      </c>
      <c r="D76" s="5" t="s">
        <v>2948</v>
      </c>
      <c r="E76" s="5" t="s">
        <v>2949</v>
      </c>
      <c r="F76" s="5" t="s">
        <v>2950</v>
      </c>
      <c r="G76" s="5" t="s">
        <v>2691</v>
      </c>
      <c r="J76" s="5" t="s">
        <v>3393</v>
      </c>
    </row>
    <row r="77" spans="1:10">
      <c r="A77" s="5">
        <v>76</v>
      </c>
      <c r="B77" s="5" t="s">
        <v>2683</v>
      </c>
      <c r="C77" s="5" t="s">
        <v>90</v>
      </c>
      <c r="D77" s="5" t="s">
        <v>2951</v>
      </c>
      <c r="E77" s="5" t="s">
        <v>2952</v>
      </c>
      <c r="F77" s="5" t="s">
        <v>2953</v>
      </c>
      <c r="G77" s="5" t="s">
        <v>2695</v>
      </c>
      <c r="J77" s="5" t="s">
        <v>3393</v>
      </c>
    </row>
    <row r="78" spans="1:10">
      <c r="A78" s="5">
        <v>77</v>
      </c>
      <c r="B78" s="5" t="s">
        <v>2683</v>
      </c>
      <c r="C78" s="5" t="s">
        <v>90</v>
      </c>
      <c r="D78" s="5" t="s">
        <v>2954</v>
      </c>
      <c r="E78" s="5" t="s">
        <v>2955</v>
      </c>
      <c r="F78" s="5" t="s">
        <v>2956</v>
      </c>
      <c r="G78" s="5" t="s">
        <v>2957</v>
      </c>
      <c r="J78" s="5" t="s">
        <v>3393</v>
      </c>
    </row>
    <row r="79" spans="1:10">
      <c r="A79" s="5">
        <v>78</v>
      </c>
      <c r="B79" s="5" t="s">
        <v>2683</v>
      </c>
      <c r="C79" s="5" t="s">
        <v>90</v>
      </c>
      <c r="D79" s="5" t="s">
        <v>2958</v>
      </c>
      <c r="E79" s="5" t="s">
        <v>2959</v>
      </c>
      <c r="F79" s="5" t="s">
        <v>2960</v>
      </c>
      <c r="G79" s="5" t="s">
        <v>2961</v>
      </c>
      <c r="J79" s="5" t="s">
        <v>3393</v>
      </c>
    </row>
    <row r="80" spans="1:10">
      <c r="A80" s="5">
        <v>79</v>
      </c>
      <c r="B80" s="5" t="s">
        <v>2683</v>
      </c>
      <c r="C80" s="5" t="s">
        <v>90</v>
      </c>
      <c r="D80" s="5" t="s">
        <v>2962</v>
      </c>
      <c r="E80" s="5" t="s">
        <v>2963</v>
      </c>
      <c r="F80" s="5" t="s">
        <v>2964</v>
      </c>
      <c r="G80" s="5" t="s">
        <v>2965</v>
      </c>
      <c r="J80" s="5" t="s">
        <v>3393</v>
      </c>
    </row>
    <row r="81" spans="1:10">
      <c r="A81" s="5">
        <v>80</v>
      </c>
      <c r="B81" s="5" t="s">
        <v>2683</v>
      </c>
      <c r="C81" s="5" t="s">
        <v>90</v>
      </c>
      <c r="D81" s="5" t="s">
        <v>2966</v>
      </c>
      <c r="E81" s="5" t="s">
        <v>2967</v>
      </c>
      <c r="F81" s="5" t="s">
        <v>2835</v>
      </c>
      <c r="G81" s="5" t="s">
        <v>2968</v>
      </c>
      <c r="J81" s="5" t="s">
        <v>3393</v>
      </c>
    </row>
    <row r="82" spans="1:10">
      <c r="A82" s="5">
        <v>81</v>
      </c>
      <c r="B82" s="5" t="s">
        <v>2683</v>
      </c>
      <c r="C82" s="5" t="s">
        <v>90</v>
      </c>
      <c r="D82" s="5" t="s">
        <v>2969</v>
      </c>
      <c r="E82" s="5" t="s">
        <v>2970</v>
      </c>
      <c r="F82" s="5" t="s">
        <v>2831</v>
      </c>
      <c r="G82" s="5" t="s">
        <v>2971</v>
      </c>
      <c r="J82" s="5" t="s">
        <v>3393</v>
      </c>
    </row>
    <row r="83" spans="1:10">
      <c r="A83" s="5">
        <v>82</v>
      </c>
      <c r="B83" s="5" t="s">
        <v>2683</v>
      </c>
      <c r="C83" s="5" t="s">
        <v>90</v>
      </c>
      <c r="D83" s="5" t="s">
        <v>2972</v>
      </c>
      <c r="E83" s="5" t="s">
        <v>2973</v>
      </c>
      <c r="F83" s="5" t="s">
        <v>2974</v>
      </c>
      <c r="G83" s="5" t="s">
        <v>2735</v>
      </c>
      <c r="J83" s="5" t="s">
        <v>3393</v>
      </c>
    </row>
    <row r="84" spans="1:10">
      <c r="A84" s="5">
        <v>83</v>
      </c>
      <c r="B84" s="5" t="s">
        <v>2683</v>
      </c>
      <c r="C84" s="5" t="s">
        <v>90</v>
      </c>
      <c r="D84" s="5" t="s">
        <v>2975</v>
      </c>
      <c r="E84" s="5" t="s">
        <v>2976</v>
      </c>
      <c r="F84" s="5" t="s">
        <v>2977</v>
      </c>
      <c r="G84" s="5" t="s">
        <v>2762</v>
      </c>
      <c r="J84" s="5" t="s">
        <v>3393</v>
      </c>
    </row>
    <row r="85" spans="1:10">
      <c r="A85" s="5">
        <v>84</v>
      </c>
      <c r="B85" s="5" t="s">
        <v>2683</v>
      </c>
      <c r="C85" s="5" t="s">
        <v>90</v>
      </c>
      <c r="D85" s="5" t="s">
        <v>2978</v>
      </c>
      <c r="E85" s="5" t="s">
        <v>2979</v>
      </c>
      <c r="F85" s="5" t="s">
        <v>2980</v>
      </c>
      <c r="G85" s="5" t="s">
        <v>2766</v>
      </c>
      <c r="J85" s="5" t="s">
        <v>3393</v>
      </c>
    </row>
    <row r="86" spans="1:10">
      <c r="A86" s="5">
        <v>85</v>
      </c>
      <c r="B86" s="5" t="s">
        <v>2683</v>
      </c>
      <c r="C86" s="5" t="s">
        <v>90</v>
      </c>
      <c r="D86" s="5" t="s">
        <v>2981</v>
      </c>
      <c r="E86" s="5" t="s">
        <v>2982</v>
      </c>
      <c r="F86" s="5" t="s">
        <v>2765</v>
      </c>
      <c r="G86" s="5" t="s">
        <v>2762</v>
      </c>
      <c r="J86" s="5" t="s">
        <v>3393</v>
      </c>
    </row>
    <row r="87" spans="1:10">
      <c r="A87" s="5">
        <v>86</v>
      </c>
      <c r="B87" s="5" t="s">
        <v>2683</v>
      </c>
      <c r="C87" s="5" t="s">
        <v>90</v>
      </c>
      <c r="D87" s="5" t="s">
        <v>2983</v>
      </c>
      <c r="E87" s="5" t="s">
        <v>2984</v>
      </c>
      <c r="F87" s="5" t="s">
        <v>2985</v>
      </c>
      <c r="G87" s="5" t="s">
        <v>2687</v>
      </c>
      <c r="J87" s="5" t="s">
        <v>3393</v>
      </c>
    </row>
    <row r="88" spans="1:10">
      <c r="A88" s="5">
        <v>87</v>
      </c>
      <c r="B88" s="5" t="s">
        <v>2683</v>
      </c>
      <c r="C88" s="5" t="s">
        <v>90</v>
      </c>
      <c r="D88" s="5" t="s">
        <v>2986</v>
      </c>
      <c r="E88" s="5" t="s">
        <v>2987</v>
      </c>
      <c r="F88" s="5" t="s">
        <v>2988</v>
      </c>
      <c r="G88" s="5" t="s">
        <v>2883</v>
      </c>
      <c r="J88" s="5" t="s">
        <v>3393</v>
      </c>
    </row>
    <row r="89" spans="1:10">
      <c r="A89" s="5">
        <v>88</v>
      </c>
      <c r="B89" s="5" t="s">
        <v>2683</v>
      </c>
      <c r="C89" s="5" t="s">
        <v>90</v>
      </c>
      <c r="D89" s="5" t="s">
        <v>2989</v>
      </c>
      <c r="E89" s="5" t="s">
        <v>2990</v>
      </c>
      <c r="F89" s="5" t="s">
        <v>2991</v>
      </c>
      <c r="G89" s="5" t="s">
        <v>2714</v>
      </c>
      <c r="J89" s="5" t="s">
        <v>3393</v>
      </c>
    </row>
    <row r="90" spans="1:10">
      <c r="A90" s="5">
        <v>89</v>
      </c>
      <c r="B90" s="5" t="s">
        <v>2683</v>
      </c>
      <c r="C90" s="5" t="s">
        <v>90</v>
      </c>
      <c r="D90" s="5" t="s">
        <v>2992</v>
      </c>
      <c r="E90" s="5" t="s">
        <v>2993</v>
      </c>
      <c r="F90" s="5" t="s">
        <v>2994</v>
      </c>
      <c r="G90" s="5" t="s">
        <v>2936</v>
      </c>
      <c r="J90" s="5" t="s">
        <v>3393</v>
      </c>
    </row>
    <row r="91" spans="1:10">
      <c r="A91" s="5">
        <v>90</v>
      </c>
      <c r="B91" s="5" t="s">
        <v>2683</v>
      </c>
      <c r="C91" s="5" t="s">
        <v>90</v>
      </c>
      <c r="D91" s="5" t="s">
        <v>2995</v>
      </c>
      <c r="E91" s="5" t="s">
        <v>2996</v>
      </c>
      <c r="F91" s="5" t="s">
        <v>2997</v>
      </c>
      <c r="G91" s="5" t="s">
        <v>2883</v>
      </c>
      <c r="J91" s="5" t="s">
        <v>3393</v>
      </c>
    </row>
    <row r="92" spans="1:10">
      <c r="A92" s="5">
        <v>91</v>
      </c>
      <c r="B92" s="5" t="s">
        <v>2683</v>
      </c>
      <c r="C92" s="5" t="s">
        <v>90</v>
      </c>
      <c r="D92" s="5" t="s">
        <v>2998</v>
      </c>
      <c r="E92" s="5" t="s">
        <v>2999</v>
      </c>
      <c r="F92" s="5" t="s">
        <v>3000</v>
      </c>
      <c r="G92" s="5" t="s">
        <v>3001</v>
      </c>
      <c r="J92" s="5" t="s">
        <v>3393</v>
      </c>
    </row>
    <row r="93" spans="1:10">
      <c r="A93" s="5">
        <v>92</v>
      </c>
      <c r="B93" s="5" t="s">
        <v>2683</v>
      </c>
      <c r="C93" s="5" t="s">
        <v>90</v>
      </c>
      <c r="D93" s="5" t="s">
        <v>3002</v>
      </c>
      <c r="E93" s="5" t="s">
        <v>3003</v>
      </c>
      <c r="F93" s="5" t="s">
        <v>3004</v>
      </c>
      <c r="G93" s="5" t="s">
        <v>2687</v>
      </c>
      <c r="J93" s="5" t="s">
        <v>3393</v>
      </c>
    </row>
    <row r="94" spans="1:10">
      <c r="A94" s="5">
        <v>93</v>
      </c>
      <c r="B94" s="5" t="s">
        <v>2683</v>
      </c>
      <c r="C94" s="5" t="s">
        <v>90</v>
      </c>
      <c r="D94" s="5" t="s">
        <v>3005</v>
      </c>
      <c r="E94" s="5" t="s">
        <v>3006</v>
      </c>
      <c r="F94" s="5" t="s">
        <v>3007</v>
      </c>
      <c r="G94" s="5" t="s">
        <v>3008</v>
      </c>
      <c r="J94" s="5" t="s">
        <v>3393</v>
      </c>
    </row>
    <row r="95" spans="1:10">
      <c r="A95" s="5">
        <v>94</v>
      </c>
      <c r="B95" s="5" t="s">
        <v>2683</v>
      </c>
      <c r="C95" s="5" t="s">
        <v>90</v>
      </c>
      <c r="D95" s="5" t="s">
        <v>3009</v>
      </c>
      <c r="E95" s="5" t="s">
        <v>3010</v>
      </c>
      <c r="F95" s="5" t="s">
        <v>3011</v>
      </c>
      <c r="G95" s="5" t="s">
        <v>2687</v>
      </c>
      <c r="J95" s="5" t="s">
        <v>3393</v>
      </c>
    </row>
    <row r="96" spans="1:10">
      <c r="A96" s="5">
        <v>95</v>
      </c>
      <c r="B96" s="5" t="s">
        <v>2683</v>
      </c>
      <c r="C96" s="5" t="s">
        <v>90</v>
      </c>
      <c r="D96" s="5" t="s">
        <v>3012</v>
      </c>
      <c r="E96" s="5" t="s">
        <v>3013</v>
      </c>
      <c r="F96" s="5" t="s">
        <v>3014</v>
      </c>
      <c r="G96" s="5" t="s">
        <v>2762</v>
      </c>
      <c r="H96" s="5" t="s">
        <v>3015</v>
      </c>
      <c r="J96" s="5" t="s">
        <v>3393</v>
      </c>
    </row>
    <row r="97" spans="1:10">
      <c r="A97" s="5">
        <v>96</v>
      </c>
      <c r="B97" s="5" t="s">
        <v>2683</v>
      </c>
      <c r="C97" s="5" t="s">
        <v>90</v>
      </c>
      <c r="D97" s="5" t="s">
        <v>3016</v>
      </c>
      <c r="E97" s="5" t="s">
        <v>3017</v>
      </c>
      <c r="F97" s="5" t="s">
        <v>3018</v>
      </c>
      <c r="G97" s="5" t="s">
        <v>2762</v>
      </c>
      <c r="J97" s="5" t="s">
        <v>3393</v>
      </c>
    </row>
    <row r="98" spans="1:10">
      <c r="A98" s="5">
        <v>97</v>
      </c>
      <c r="B98" s="5" t="s">
        <v>2683</v>
      </c>
      <c r="C98" s="5" t="s">
        <v>90</v>
      </c>
      <c r="D98" s="5" t="s">
        <v>3019</v>
      </c>
      <c r="E98" s="5" t="s">
        <v>3020</v>
      </c>
      <c r="F98" s="5" t="s">
        <v>3021</v>
      </c>
      <c r="G98" s="5" t="s">
        <v>3022</v>
      </c>
      <c r="J98" s="5" t="s">
        <v>3393</v>
      </c>
    </row>
    <row r="99" spans="1:10">
      <c r="A99" s="5">
        <v>98</v>
      </c>
      <c r="B99" s="5" t="s">
        <v>2683</v>
      </c>
      <c r="C99" s="5" t="s">
        <v>90</v>
      </c>
      <c r="D99" s="5" t="s">
        <v>3023</v>
      </c>
      <c r="E99" s="5" t="s">
        <v>3024</v>
      </c>
      <c r="F99" s="5" t="s">
        <v>3025</v>
      </c>
      <c r="G99" s="5" t="s">
        <v>2821</v>
      </c>
      <c r="J99" s="5" t="s">
        <v>3393</v>
      </c>
    </row>
    <row r="100" spans="1:10">
      <c r="A100" s="5">
        <v>99</v>
      </c>
      <c r="B100" s="5" t="s">
        <v>2683</v>
      </c>
      <c r="C100" s="5" t="s">
        <v>90</v>
      </c>
      <c r="D100" s="5" t="s">
        <v>3026</v>
      </c>
      <c r="E100" s="5" t="s">
        <v>3027</v>
      </c>
      <c r="F100" s="5" t="s">
        <v>3028</v>
      </c>
      <c r="G100" s="5" t="s">
        <v>2735</v>
      </c>
      <c r="J100" s="5" t="s">
        <v>3393</v>
      </c>
    </row>
    <row r="101" spans="1:10">
      <c r="A101" s="5">
        <v>100</v>
      </c>
      <c r="B101" s="5" t="s">
        <v>2683</v>
      </c>
      <c r="C101" s="5" t="s">
        <v>90</v>
      </c>
      <c r="D101" s="5" t="s">
        <v>3029</v>
      </c>
      <c r="E101" s="5" t="s">
        <v>3030</v>
      </c>
      <c r="F101" s="5" t="s">
        <v>3031</v>
      </c>
      <c r="G101" s="5" t="s">
        <v>2691</v>
      </c>
      <c r="J101" s="5" t="s">
        <v>3393</v>
      </c>
    </row>
    <row r="102" spans="1:10">
      <c r="A102" s="5">
        <v>101</v>
      </c>
      <c r="B102" s="5" t="s">
        <v>2683</v>
      </c>
      <c r="C102" s="5" t="s">
        <v>90</v>
      </c>
      <c r="D102" s="5" t="s">
        <v>3032</v>
      </c>
      <c r="E102" s="5" t="s">
        <v>3033</v>
      </c>
      <c r="F102" s="5" t="s">
        <v>3034</v>
      </c>
      <c r="G102" s="5" t="s">
        <v>2718</v>
      </c>
      <c r="J102" s="5" t="s">
        <v>3393</v>
      </c>
    </row>
    <row r="103" spans="1:10">
      <c r="A103" s="5">
        <v>102</v>
      </c>
      <c r="B103" s="5" t="s">
        <v>2683</v>
      </c>
      <c r="C103" s="5" t="s">
        <v>90</v>
      </c>
      <c r="D103" s="5" t="s">
        <v>3035</v>
      </c>
      <c r="E103" s="5" t="s">
        <v>3036</v>
      </c>
      <c r="F103" s="5" t="s">
        <v>3037</v>
      </c>
      <c r="G103" s="5" t="s">
        <v>3038</v>
      </c>
      <c r="J103" s="5" t="s">
        <v>3393</v>
      </c>
    </row>
    <row r="104" spans="1:10">
      <c r="A104" s="5">
        <v>103</v>
      </c>
      <c r="B104" s="5" t="s">
        <v>2683</v>
      </c>
      <c r="C104" s="5" t="s">
        <v>90</v>
      </c>
      <c r="D104" s="5" t="s">
        <v>3039</v>
      </c>
      <c r="E104" s="5" t="s">
        <v>3040</v>
      </c>
      <c r="F104" s="5" t="s">
        <v>3041</v>
      </c>
      <c r="G104" s="5" t="s">
        <v>3042</v>
      </c>
      <c r="J104" s="5" t="s">
        <v>3393</v>
      </c>
    </row>
    <row r="105" spans="1:10">
      <c r="A105" s="5">
        <v>104</v>
      </c>
      <c r="B105" s="5" t="s">
        <v>2683</v>
      </c>
      <c r="C105" s="5" t="s">
        <v>90</v>
      </c>
      <c r="D105" s="5" t="s">
        <v>3043</v>
      </c>
      <c r="E105" s="5" t="s">
        <v>3044</v>
      </c>
      <c r="F105" s="5" t="s">
        <v>3045</v>
      </c>
      <c r="G105" s="5" t="s">
        <v>2735</v>
      </c>
      <c r="H105" s="5" t="s">
        <v>3046</v>
      </c>
      <c r="J105" s="5" t="s">
        <v>3393</v>
      </c>
    </row>
    <row r="106" spans="1:10">
      <c r="A106" s="5">
        <v>105</v>
      </c>
      <c r="B106" s="5" t="s">
        <v>2683</v>
      </c>
      <c r="C106" s="5" t="s">
        <v>90</v>
      </c>
      <c r="D106" s="5" t="s">
        <v>3047</v>
      </c>
      <c r="E106" s="5" t="s">
        <v>3048</v>
      </c>
      <c r="F106" s="5" t="s">
        <v>3049</v>
      </c>
      <c r="G106" s="5" t="s">
        <v>2687</v>
      </c>
      <c r="H106" s="5" t="s">
        <v>3050</v>
      </c>
      <c r="J106" s="5" t="s">
        <v>3393</v>
      </c>
    </row>
    <row r="107" spans="1:10">
      <c r="A107" s="5">
        <v>106</v>
      </c>
      <c r="B107" s="5" t="s">
        <v>2683</v>
      </c>
      <c r="C107" s="5" t="s">
        <v>90</v>
      </c>
      <c r="D107" s="5" t="s">
        <v>3051</v>
      </c>
      <c r="E107" s="5" t="s">
        <v>3052</v>
      </c>
      <c r="F107" s="5" t="s">
        <v>3053</v>
      </c>
      <c r="G107" s="5" t="s">
        <v>2758</v>
      </c>
      <c r="J107" s="5" t="s">
        <v>3393</v>
      </c>
    </row>
    <row r="108" spans="1:10">
      <c r="A108" s="5">
        <v>107</v>
      </c>
      <c r="B108" s="5" t="s">
        <v>2683</v>
      </c>
      <c r="C108" s="5" t="s">
        <v>90</v>
      </c>
      <c r="D108" s="5" t="s">
        <v>3054</v>
      </c>
      <c r="E108" s="5" t="s">
        <v>3055</v>
      </c>
      <c r="F108" s="5" t="s">
        <v>3056</v>
      </c>
      <c r="G108" s="5" t="s">
        <v>2691</v>
      </c>
      <c r="J108" s="5" t="s">
        <v>3393</v>
      </c>
    </row>
    <row r="109" spans="1:10">
      <c r="A109" s="5">
        <v>108</v>
      </c>
      <c r="B109" s="5" t="s">
        <v>2683</v>
      </c>
      <c r="C109" s="5" t="s">
        <v>90</v>
      </c>
      <c r="D109" s="5" t="s">
        <v>3057</v>
      </c>
      <c r="E109" s="5" t="s">
        <v>3058</v>
      </c>
      <c r="F109" s="5" t="s">
        <v>3059</v>
      </c>
      <c r="G109" s="5" t="s">
        <v>2743</v>
      </c>
      <c r="H109" s="5" t="s">
        <v>3060</v>
      </c>
      <c r="J109" s="5" t="s">
        <v>3393</v>
      </c>
    </row>
    <row r="110" spans="1:10">
      <c r="A110" s="5">
        <v>109</v>
      </c>
      <c r="B110" s="5" t="s">
        <v>2683</v>
      </c>
      <c r="C110" s="5" t="s">
        <v>90</v>
      </c>
      <c r="D110" s="5" t="s">
        <v>3061</v>
      </c>
      <c r="E110" s="5" t="s">
        <v>3062</v>
      </c>
      <c r="F110" s="5" t="s">
        <v>3063</v>
      </c>
      <c r="G110" s="5" t="s">
        <v>2770</v>
      </c>
      <c r="J110" s="5" t="s">
        <v>3393</v>
      </c>
    </row>
    <row r="111" spans="1:10">
      <c r="A111" s="5">
        <v>110</v>
      </c>
      <c r="B111" s="5" t="s">
        <v>2683</v>
      </c>
      <c r="C111" s="5" t="s">
        <v>90</v>
      </c>
      <c r="D111" s="5" t="s">
        <v>3064</v>
      </c>
      <c r="E111" s="5" t="s">
        <v>3065</v>
      </c>
      <c r="F111" s="5" t="s">
        <v>3066</v>
      </c>
      <c r="G111" s="5" t="s">
        <v>2943</v>
      </c>
      <c r="J111" s="5" t="s">
        <v>3393</v>
      </c>
    </row>
    <row r="112" spans="1:10">
      <c r="A112" s="5">
        <v>111</v>
      </c>
      <c r="B112" s="5" t="s">
        <v>2683</v>
      </c>
      <c r="C112" s="5" t="s">
        <v>90</v>
      </c>
      <c r="D112" s="5" t="s">
        <v>3067</v>
      </c>
      <c r="E112" s="5" t="s">
        <v>3068</v>
      </c>
      <c r="F112" s="5" t="s">
        <v>3069</v>
      </c>
      <c r="G112" s="5" t="s">
        <v>3070</v>
      </c>
      <c r="J112" s="5" t="s">
        <v>3393</v>
      </c>
    </row>
    <row r="113" spans="1:10">
      <c r="A113" s="5">
        <v>112</v>
      </c>
      <c r="B113" s="5" t="s">
        <v>2683</v>
      </c>
      <c r="C113" s="5" t="s">
        <v>90</v>
      </c>
      <c r="D113" s="5" t="s">
        <v>3071</v>
      </c>
      <c r="E113" s="5" t="s">
        <v>3068</v>
      </c>
      <c r="F113" s="5" t="s">
        <v>3072</v>
      </c>
      <c r="G113" s="5" t="s">
        <v>3038</v>
      </c>
      <c r="J113" s="5" t="s">
        <v>3393</v>
      </c>
    </row>
    <row r="114" spans="1:10">
      <c r="A114" s="5">
        <v>113</v>
      </c>
      <c r="B114" s="5" t="s">
        <v>2683</v>
      </c>
      <c r="C114" s="5" t="s">
        <v>90</v>
      </c>
      <c r="D114" s="5" t="s">
        <v>3073</v>
      </c>
      <c r="E114" s="5" t="s">
        <v>3074</v>
      </c>
      <c r="F114" s="5" t="s">
        <v>3075</v>
      </c>
      <c r="G114" s="5" t="s">
        <v>3042</v>
      </c>
      <c r="J114" s="5" t="s">
        <v>3393</v>
      </c>
    </row>
    <row r="115" spans="1:10">
      <c r="A115" s="5">
        <v>114</v>
      </c>
      <c r="B115" s="5" t="s">
        <v>2683</v>
      </c>
      <c r="C115" s="5" t="s">
        <v>90</v>
      </c>
      <c r="D115" s="5" t="s">
        <v>3076</v>
      </c>
      <c r="E115" s="5" t="s">
        <v>3077</v>
      </c>
      <c r="F115" s="5" t="s">
        <v>3078</v>
      </c>
      <c r="G115" s="5" t="s">
        <v>2762</v>
      </c>
      <c r="J115" s="5" t="s">
        <v>3393</v>
      </c>
    </row>
    <row r="116" spans="1:10">
      <c r="A116" s="5">
        <v>115</v>
      </c>
      <c r="B116" s="5" t="s">
        <v>2683</v>
      </c>
      <c r="C116" s="5" t="s">
        <v>90</v>
      </c>
      <c r="D116" s="5" t="s">
        <v>3079</v>
      </c>
      <c r="E116" s="5" t="s">
        <v>3080</v>
      </c>
      <c r="F116" s="5" t="s">
        <v>3081</v>
      </c>
      <c r="G116" s="5" t="s">
        <v>2762</v>
      </c>
      <c r="J116" s="5" t="s">
        <v>3393</v>
      </c>
    </row>
    <row r="117" spans="1:10">
      <c r="A117" s="5">
        <v>116</v>
      </c>
      <c r="B117" s="5" t="s">
        <v>2683</v>
      </c>
      <c r="C117" s="5" t="s">
        <v>90</v>
      </c>
      <c r="D117" s="5" t="s">
        <v>3082</v>
      </c>
      <c r="E117" s="5" t="s">
        <v>3083</v>
      </c>
      <c r="F117" s="5" t="s">
        <v>3084</v>
      </c>
      <c r="G117" s="5" t="s">
        <v>2766</v>
      </c>
      <c r="J117" s="5" t="s">
        <v>3393</v>
      </c>
    </row>
    <row r="118" spans="1:10">
      <c r="A118" s="5">
        <v>117</v>
      </c>
      <c r="B118" s="5" t="s">
        <v>2683</v>
      </c>
      <c r="C118" s="5" t="s">
        <v>90</v>
      </c>
      <c r="D118" s="5" t="s">
        <v>3085</v>
      </c>
      <c r="E118" s="5" t="s">
        <v>3086</v>
      </c>
      <c r="F118" s="5" t="s">
        <v>3087</v>
      </c>
      <c r="G118" s="5" t="s">
        <v>2754</v>
      </c>
      <c r="H118" s="5" t="s">
        <v>3088</v>
      </c>
      <c r="J118" s="5" t="s">
        <v>3393</v>
      </c>
    </row>
    <row r="119" spans="1:10">
      <c r="A119" s="5">
        <v>118</v>
      </c>
      <c r="B119" s="5" t="s">
        <v>2683</v>
      </c>
      <c r="C119" s="5" t="s">
        <v>90</v>
      </c>
      <c r="D119" s="5" t="s">
        <v>3089</v>
      </c>
      <c r="E119" s="5" t="s">
        <v>3090</v>
      </c>
      <c r="F119" s="5" t="s">
        <v>3091</v>
      </c>
      <c r="G119" s="5" t="s">
        <v>2687</v>
      </c>
      <c r="J119" s="5" t="s">
        <v>3393</v>
      </c>
    </row>
    <row r="120" spans="1:10">
      <c r="A120" s="5">
        <v>119</v>
      </c>
      <c r="B120" s="5" t="s">
        <v>2683</v>
      </c>
      <c r="C120" s="5" t="s">
        <v>90</v>
      </c>
      <c r="D120" s="5" t="s">
        <v>3092</v>
      </c>
      <c r="E120" s="5" t="s">
        <v>3093</v>
      </c>
      <c r="F120" s="5" t="s">
        <v>3094</v>
      </c>
      <c r="G120" s="5" t="s">
        <v>2766</v>
      </c>
      <c r="J120" s="5" t="s">
        <v>3393</v>
      </c>
    </row>
    <row r="121" spans="1:10">
      <c r="A121" s="5">
        <v>120</v>
      </c>
      <c r="B121" s="5" t="s">
        <v>2683</v>
      </c>
      <c r="C121" s="5" t="s">
        <v>90</v>
      </c>
      <c r="D121" s="5" t="s">
        <v>3095</v>
      </c>
      <c r="E121" s="5" t="s">
        <v>3096</v>
      </c>
      <c r="F121" s="5" t="s">
        <v>3097</v>
      </c>
      <c r="G121" s="5" t="s">
        <v>3098</v>
      </c>
      <c r="H121" s="5" t="s">
        <v>3099</v>
      </c>
      <c r="J121" s="5" t="s">
        <v>3393</v>
      </c>
    </row>
    <row r="122" spans="1:10">
      <c r="A122" s="5">
        <v>121</v>
      </c>
      <c r="B122" s="5" t="s">
        <v>2683</v>
      </c>
      <c r="C122" s="5" t="s">
        <v>90</v>
      </c>
      <c r="D122" s="5" t="s">
        <v>3100</v>
      </c>
      <c r="E122" s="5" t="s">
        <v>3101</v>
      </c>
      <c r="F122" s="5" t="s">
        <v>3102</v>
      </c>
      <c r="G122" s="5" t="s">
        <v>2687</v>
      </c>
      <c r="J122" s="5" t="s">
        <v>3393</v>
      </c>
    </row>
    <row r="123" spans="1:10">
      <c r="A123" s="5">
        <v>122</v>
      </c>
      <c r="B123" s="5" t="s">
        <v>2683</v>
      </c>
      <c r="C123" s="5" t="s">
        <v>90</v>
      </c>
      <c r="D123" s="5" t="s">
        <v>3103</v>
      </c>
      <c r="E123" s="5" t="s">
        <v>3104</v>
      </c>
      <c r="F123" s="5" t="s">
        <v>3105</v>
      </c>
      <c r="G123" s="5" t="s">
        <v>3106</v>
      </c>
      <c r="J123" s="5" t="s">
        <v>3393</v>
      </c>
    </row>
    <row r="124" spans="1:10">
      <c r="A124" s="5">
        <v>123</v>
      </c>
      <c r="B124" s="5" t="s">
        <v>2683</v>
      </c>
      <c r="C124" s="5" t="s">
        <v>90</v>
      </c>
      <c r="D124" s="5" t="s">
        <v>3107</v>
      </c>
      <c r="E124" s="5" t="s">
        <v>3108</v>
      </c>
      <c r="F124" s="5" t="s">
        <v>3109</v>
      </c>
      <c r="G124" s="5" t="s">
        <v>3106</v>
      </c>
      <c r="J124" s="5" t="s">
        <v>3393</v>
      </c>
    </row>
    <row r="125" spans="1:10">
      <c r="A125" s="5">
        <v>124</v>
      </c>
      <c r="B125" s="5" t="s">
        <v>2683</v>
      </c>
      <c r="C125" s="5" t="s">
        <v>90</v>
      </c>
      <c r="D125" s="5" t="s">
        <v>3110</v>
      </c>
      <c r="E125" s="5" t="s">
        <v>3111</v>
      </c>
      <c r="F125" s="5" t="s">
        <v>3112</v>
      </c>
      <c r="G125" s="5" t="s">
        <v>2947</v>
      </c>
      <c r="J125" s="5" t="s">
        <v>3393</v>
      </c>
    </row>
    <row r="126" spans="1:10">
      <c r="A126" s="5">
        <v>125</v>
      </c>
      <c r="B126" s="5" t="s">
        <v>2683</v>
      </c>
      <c r="C126" s="5" t="s">
        <v>90</v>
      </c>
      <c r="D126" s="5" t="s">
        <v>3113</v>
      </c>
      <c r="E126" s="5" t="s">
        <v>3114</v>
      </c>
      <c r="F126" s="5" t="s">
        <v>3115</v>
      </c>
      <c r="G126" s="5" t="s">
        <v>2758</v>
      </c>
      <c r="J126" s="5" t="s">
        <v>3393</v>
      </c>
    </row>
    <row r="127" spans="1:10">
      <c r="A127" s="5">
        <v>126</v>
      </c>
      <c r="B127" s="5" t="s">
        <v>2683</v>
      </c>
      <c r="C127" s="5" t="s">
        <v>90</v>
      </c>
      <c r="D127" s="5" t="s">
        <v>3116</v>
      </c>
      <c r="E127" s="5" t="s">
        <v>3117</v>
      </c>
      <c r="F127" s="5" t="s">
        <v>3118</v>
      </c>
      <c r="G127" s="5" t="s">
        <v>2913</v>
      </c>
      <c r="J127" s="5" t="s">
        <v>3393</v>
      </c>
    </row>
    <row r="128" spans="1:10">
      <c r="A128" s="5">
        <v>127</v>
      </c>
      <c r="B128" s="5" t="s">
        <v>2683</v>
      </c>
      <c r="C128" s="5" t="s">
        <v>90</v>
      </c>
      <c r="D128" s="5" t="s">
        <v>3119</v>
      </c>
      <c r="E128" s="5" t="s">
        <v>3120</v>
      </c>
      <c r="F128" s="5" t="s">
        <v>3121</v>
      </c>
      <c r="G128" s="5" t="s">
        <v>2965</v>
      </c>
      <c r="H128" s="5" t="s">
        <v>3122</v>
      </c>
      <c r="J128" s="5" t="s">
        <v>3393</v>
      </c>
    </row>
    <row r="129" spans="1:10">
      <c r="A129" s="5">
        <v>128</v>
      </c>
      <c r="B129" s="5" t="s">
        <v>2683</v>
      </c>
      <c r="C129" s="5" t="s">
        <v>90</v>
      </c>
      <c r="D129" s="5" t="s">
        <v>3123</v>
      </c>
      <c r="E129" s="5" t="s">
        <v>3124</v>
      </c>
      <c r="F129" s="5" t="s">
        <v>3125</v>
      </c>
      <c r="G129" s="5" t="s">
        <v>2762</v>
      </c>
      <c r="J129" s="5" t="s">
        <v>3393</v>
      </c>
    </row>
    <row r="130" spans="1:10">
      <c r="A130" s="5">
        <v>129</v>
      </c>
      <c r="B130" s="5" t="s">
        <v>2683</v>
      </c>
      <c r="C130" s="5" t="s">
        <v>90</v>
      </c>
      <c r="D130" s="5" t="s">
        <v>3126</v>
      </c>
      <c r="E130" s="5" t="s">
        <v>3127</v>
      </c>
      <c r="F130" s="5" t="s">
        <v>3128</v>
      </c>
      <c r="G130" s="5" t="s">
        <v>3042</v>
      </c>
      <c r="J130" s="5" t="s">
        <v>3393</v>
      </c>
    </row>
    <row r="131" spans="1:10">
      <c r="A131" s="5">
        <v>130</v>
      </c>
      <c r="B131" s="5" t="s">
        <v>2683</v>
      </c>
      <c r="C131" s="5" t="s">
        <v>90</v>
      </c>
      <c r="D131" s="5" t="s">
        <v>3129</v>
      </c>
      <c r="E131" s="5" t="s">
        <v>3130</v>
      </c>
      <c r="F131" s="5" t="s">
        <v>3131</v>
      </c>
      <c r="G131" s="5" t="s">
        <v>2758</v>
      </c>
      <c r="J131" s="5" t="s">
        <v>3393</v>
      </c>
    </row>
    <row r="132" spans="1:10">
      <c r="A132" s="5">
        <v>131</v>
      </c>
      <c r="B132" s="5" t="s">
        <v>2683</v>
      </c>
      <c r="C132" s="5" t="s">
        <v>90</v>
      </c>
      <c r="D132" s="5" t="s">
        <v>3132</v>
      </c>
      <c r="E132" s="5" t="s">
        <v>3133</v>
      </c>
      <c r="F132" s="5" t="s">
        <v>3134</v>
      </c>
      <c r="G132" s="5" t="s">
        <v>2743</v>
      </c>
      <c r="J132" s="5" t="s">
        <v>3393</v>
      </c>
    </row>
    <row r="133" spans="1:10">
      <c r="A133" s="5">
        <v>132</v>
      </c>
      <c r="B133" s="5" t="s">
        <v>2683</v>
      </c>
      <c r="C133" s="5" t="s">
        <v>90</v>
      </c>
      <c r="D133" s="5" t="s">
        <v>3135</v>
      </c>
      <c r="E133" s="5" t="s">
        <v>3136</v>
      </c>
      <c r="F133" s="5" t="s">
        <v>3137</v>
      </c>
      <c r="G133" s="5" t="s">
        <v>2718</v>
      </c>
      <c r="J133" s="5" t="s">
        <v>3393</v>
      </c>
    </row>
    <row r="134" spans="1:10">
      <c r="A134" s="5">
        <v>133</v>
      </c>
      <c r="B134" s="5" t="s">
        <v>2683</v>
      </c>
      <c r="C134" s="5" t="s">
        <v>90</v>
      </c>
      <c r="D134" s="5" t="s">
        <v>3138</v>
      </c>
      <c r="E134" s="5" t="s">
        <v>3139</v>
      </c>
      <c r="F134" s="5" t="s">
        <v>3140</v>
      </c>
      <c r="G134" s="5" t="s">
        <v>2718</v>
      </c>
      <c r="J134" s="5" t="s">
        <v>3393</v>
      </c>
    </row>
    <row r="135" spans="1:10">
      <c r="A135" s="5">
        <v>134</v>
      </c>
      <c r="B135" s="5" t="s">
        <v>2683</v>
      </c>
      <c r="C135" s="5" t="s">
        <v>90</v>
      </c>
      <c r="D135" s="5" t="s">
        <v>3141</v>
      </c>
      <c r="E135" s="5" t="s">
        <v>3142</v>
      </c>
      <c r="F135" s="5" t="s">
        <v>3143</v>
      </c>
      <c r="G135" s="5" t="s">
        <v>3144</v>
      </c>
      <c r="J135" s="5" t="s">
        <v>3393</v>
      </c>
    </row>
    <row r="136" spans="1:10">
      <c r="A136" s="5">
        <v>135</v>
      </c>
      <c r="B136" s="5" t="s">
        <v>2683</v>
      </c>
      <c r="C136" s="5" t="s">
        <v>90</v>
      </c>
      <c r="D136" s="5" t="s">
        <v>3145</v>
      </c>
      <c r="E136" s="5" t="s">
        <v>3146</v>
      </c>
      <c r="F136" s="5" t="s">
        <v>3147</v>
      </c>
      <c r="G136" s="5" t="s">
        <v>2766</v>
      </c>
      <c r="J136" s="5" t="s">
        <v>3393</v>
      </c>
    </row>
    <row r="137" spans="1:10">
      <c r="A137" s="5">
        <v>136</v>
      </c>
      <c r="B137" s="5" t="s">
        <v>2683</v>
      </c>
      <c r="C137" s="5" t="s">
        <v>90</v>
      </c>
      <c r="D137" s="5" t="s">
        <v>3148</v>
      </c>
      <c r="E137" s="5" t="s">
        <v>3149</v>
      </c>
      <c r="F137" s="5" t="s">
        <v>3150</v>
      </c>
      <c r="G137" s="5" t="s">
        <v>2743</v>
      </c>
      <c r="J137" s="5" t="s">
        <v>3393</v>
      </c>
    </row>
    <row r="138" spans="1:10">
      <c r="A138" s="5">
        <v>137</v>
      </c>
      <c r="B138" s="5" t="s">
        <v>2683</v>
      </c>
      <c r="C138" s="5" t="s">
        <v>90</v>
      </c>
      <c r="D138" s="5" t="s">
        <v>3151</v>
      </c>
      <c r="E138" s="5" t="s">
        <v>3152</v>
      </c>
      <c r="F138" s="5" t="s">
        <v>3153</v>
      </c>
      <c r="G138" s="5" t="s">
        <v>2687</v>
      </c>
      <c r="J138" s="5" t="s">
        <v>3393</v>
      </c>
    </row>
    <row r="139" spans="1:10">
      <c r="A139" s="5">
        <v>138</v>
      </c>
      <c r="B139" s="5" t="s">
        <v>2683</v>
      </c>
      <c r="C139" s="5" t="s">
        <v>90</v>
      </c>
      <c r="D139" s="5" t="s">
        <v>3154</v>
      </c>
      <c r="E139" s="5" t="s">
        <v>3155</v>
      </c>
      <c r="F139" s="5" t="s">
        <v>3156</v>
      </c>
      <c r="G139" s="5" t="s">
        <v>2687</v>
      </c>
      <c r="J139" s="5" t="s">
        <v>3393</v>
      </c>
    </row>
    <row r="140" spans="1:10">
      <c r="A140" s="5">
        <v>139</v>
      </c>
      <c r="B140" s="5" t="s">
        <v>2683</v>
      </c>
      <c r="C140" s="5" t="s">
        <v>90</v>
      </c>
      <c r="D140" s="5" t="s">
        <v>3157</v>
      </c>
      <c r="E140" s="5" t="s">
        <v>3158</v>
      </c>
      <c r="F140" s="5" t="s">
        <v>3159</v>
      </c>
      <c r="G140" s="5" t="s">
        <v>2766</v>
      </c>
      <c r="J140" s="5" t="s">
        <v>3393</v>
      </c>
    </row>
    <row r="141" spans="1:10">
      <c r="A141" s="5">
        <v>140</v>
      </c>
      <c r="B141" s="5" t="s">
        <v>2683</v>
      </c>
      <c r="C141" s="5" t="s">
        <v>90</v>
      </c>
      <c r="D141" s="5" t="s">
        <v>3160</v>
      </c>
      <c r="E141" s="5" t="s">
        <v>3161</v>
      </c>
      <c r="F141" s="5" t="s">
        <v>3162</v>
      </c>
      <c r="G141" s="5" t="s">
        <v>2758</v>
      </c>
      <c r="J141" s="5" t="s">
        <v>3393</v>
      </c>
    </row>
    <row r="142" spans="1:10">
      <c r="A142" s="5">
        <v>141</v>
      </c>
      <c r="B142" s="5" t="s">
        <v>2683</v>
      </c>
      <c r="C142" s="5" t="s">
        <v>90</v>
      </c>
      <c r="D142" s="5" t="s">
        <v>3163</v>
      </c>
      <c r="E142" s="5" t="s">
        <v>3164</v>
      </c>
      <c r="F142" s="5" t="s">
        <v>3165</v>
      </c>
      <c r="G142" s="5" t="s">
        <v>2722</v>
      </c>
      <c r="J142" s="5" t="s">
        <v>3393</v>
      </c>
    </row>
    <row r="143" spans="1:10">
      <c r="A143" s="5">
        <v>142</v>
      </c>
      <c r="B143" s="5" t="s">
        <v>2683</v>
      </c>
      <c r="C143" s="5" t="s">
        <v>90</v>
      </c>
      <c r="D143" s="5" t="s">
        <v>3166</v>
      </c>
      <c r="E143" s="5" t="s">
        <v>3167</v>
      </c>
      <c r="F143" s="5" t="s">
        <v>3168</v>
      </c>
      <c r="G143" s="5" t="s">
        <v>2687</v>
      </c>
      <c r="J143" s="5" t="s">
        <v>3393</v>
      </c>
    </row>
    <row r="144" spans="1:10">
      <c r="A144" s="5">
        <v>143</v>
      </c>
      <c r="B144" s="5" t="s">
        <v>2683</v>
      </c>
      <c r="C144" s="5" t="s">
        <v>90</v>
      </c>
      <c r="D144" s="5" t="s">
        <v>3169</v>
      </c>
      <c r="E144" s="5" t="s">
        <v>3170</v>
      </c>
      <c r="F144" s="5" t="s">
        <v>3171</v>
      </c>
      <c r="G144" s="5" t="s">
        <v>2687</v>
      </c>
      <c r="H144" s="5" t="s">
        <v>3172</v>
      </c>
      <c r="J144" s="5" t="s">
        <v>3393</v>
      </c>
    </row>
    <row r="145" spans="1:10">
      <c r="A145" s="5">
        <v>144</v>
      </c>
      <c r="B145" s="5" t="s">
        <v>2683</v>
      </c>
      <c r="C145" s="5" t="s">
        <v>90</v>
      </c>
      <c r="D145" s="5" t="s">
        <v>3173</v>
      </c>
      <c r="E145" s="5" t="s">
        <v>3174</v>
      </c>
      <c r="F145" s="5" t="s">
        <v>3175</v>
      </c>
      <c r="G145" s="5" t="s">
        <v>3176</v>
      </c>
      <c r="I145" s="5" t="s">
        <v>3177</v>
      </c>
      <c r="J145" s="5" t="s">
        <v>3393</v>
      </c>
    </row>
    <row r="146" spans="1:10">
      <c r="A146" s="5">
        <v>145</v>
      </c>
      <c r="B146" s="5" t="s">
        <v>2683</v>
      </c>
      <c r="C146" s="5" t="s">
        <v>90</v>
      </c>
      <c r="D146" s="5" t="s">
        <v>3178</v>
      </c>
      <c r="E146" s="5" t="s">
        <v>3179</v>
      </c>
      <c r="F146" s="5" t="s">
        <v>3180</v>
      </c>
      <c r="G146" s="5" t="s">
        <v>3042</v>
      </c>
      <c r="H146" s="5" t="s">
        <v>3181</v>
      </c>
      <c r="J146" s="5" t="s">
        <v>3393</v>
      </c>
    </row>
    <row r="147" spans="1:10">
      <c r="A147" s="5">
        <v>146</v>
      </c>
      <c r="B147" s="5" t="s">
        <v>2683</v>
      </c>
      <c r="C147" s="5" t="s">
        <v>90</v>
      </c>
      <c r="D147" s="5" t="s">
        <v>3182</v>
      </c>
      <c r="E147" s="5" t="s">
        <v>3183</v>
      </c>
      <c r="F147" s="5" t="s">
        <v>3184</v>
      </c>
      <c r="G147" s="5" t="s">
        <v>2687</v>
      </c>
      <c r="J147" s="5" t="s">
        <v>3393</v>
      </c>
    </row>
    <row r="148" spans="1:10">
      <c r="A148" s="5">
        <v>147</v>
      </c>
      <c r="B148" s="5" t="s">
        <v>2683</v>
      </c>
      <c r="C148" s="5" t="s">
        <v>90</v>
      </c>
      <c r="D148" s="5" t="s">
        <v>3185</v>
      </c>
      <c r="E148" s="5" t="s">
        <v>3186</v>
      </c>
      <c r="F148" s="5" t="s">
        <v>3187</v>
      </c>
      <c r="G148" s="5" t="s">
        <v>2770</v>
      </c>
      <c r="H148" s="5" t="s">
        <v>3188</v>
      </c>
      <c r="J148" s="5" t="s">
        <v>3393</v>
      </c>
    </row>
    <row r="149" spans="1:10">
      <c r="A149" s="5">
        <v>148</v>
      </c>
      <c r="B149" s="5" t="s">
        <v>2683</v>
      </c>
      <c r="C149" s="5" t="s">
        <v>90</v>
      </c>
      <c r="D149" s="5" t="s">
        <v>3189</v>
      </c>
      <c r="E149" s="5" t="s">
        <v>3190</v>
      </c>
      <c r="F149" s="5" t="s">
        <v>3191</v>
      </c>
      <c r="G149" s="5" t="s">
        <v>3192</v>
      </c>
      <c r="J149" s="5" t="s">
        <v>3393</v>
      </c>
    </row>
    <row r="150" spans="1:10">
      <c r="A150" s="5">
        <v>149</v>
      </c>
      <c r="B150" s="5" t="s">
        <v>2683</v>
      </c>
      <c r="C150" s="5" t="s">
        <v>90</v>
      </c>
      <c r="D150" s="5" t="s">
        <v>3193</v>
      </c>
      <c r="E150" s="5" t="s">
        <v>3194</v>
      </c>
      <c r="F150" s="5" t="s">
        <v>3195</v>
      </c>
      <c r="G150" s="5" t="s">
        <v>2770</v>
      </c>
      <c r="J150" s="5" t="s">
        <v>3393</v>
      </c>
    </row>
    <row r="151" spans="1:10">
      <c r="A151" s="5">
        <v>150</v>
      </c>
      <c r="B151" s="5" t="s">
        <v>2683</v>
      </c>
      <c r="C151" s="5" t="s">
        <v>90</v>
      </c>
      <c r="D151" s="5" t="s">
        <v>3196</v>
      </c>
      <c r="E151" s="5" t="s">
        <v>3197</v>
      </c>
      <c r="F151" s="5" t="s">
        <v>3198</v>
      </c>
      <c r="G151" s="5" t="s">
        <v>2687</v>
      </c>
      <c r="J151" s="5" t="s">
        <v>3393</v>
      </c>
    </row>
    <row r="152" spans="1:10">
      <c r="A152" s="5">
        <v>151</v>
      </c>
      <c r="B152" s="5" t="s">
        <v>2683</v>
      </c>
      <c r="C152" s="5" t="s">
        <v>90</v>
      </c>
      <c r="D152" s="5" t="s">
        <v>3199</v>
      </c>
      <c r="E152" s="5" t="s">
        <v>3200</v>
      </c>
      <c r="F152" s="5" t="s">
        <v>3201</v>
      </c>
      <c r="G152" s="5" t="s">
        <v>2770</v>
      </c>
      <c r="J152" s="5" t="s">
        <v>3393</v>
      </c>
    </row>
    <row r="153" spans="1:10">
      <c r="A153" s="5">
        <v>152</v>
      </c>
      <c r="B153" s="5" t="s">
        <v>2683</v>
      </c>
      <c r="C153" s="5" t="s">
        <v>90</v>
      </c>
      <c r="D153" s="5" t="s">
        <v>3202</v>
      </c>
      <c r="E153" s="5" t="s">
        <v>3203</v>
      </c>
      <c r="F153" s="5" t="s">
        <v>3204</v>
      </c>
      <c r="G153" s="5" t="s">
        <v>2762</v>
      </c>
      <c r="J153" s="5" t="s">
        <v>3393</v>
      </c>
    </row>
    <row r="154" spans="1:10">
      <c r="A154" s="5">
        <v>153</v>
      </c>
      <c r="B154" s="5" t="s">
        <v>2683</v>
      </c>
      <c r="C154" s="5" t="s">
        <v>90</v>
      </c>
      <c r="D154" s="5" t="s">
        <v>3205</v>
      </c>
      <c r="E154" s="5" t="s">
        <v>3206</v>
      </c>
      <c r="F154" s="5" t="s">
        <v>3207</v>
      </c>
      <c r="G154" s="5" t="s">
        <v>2750</v>
      </c>
      <c r="J154" s="5" t="s">
        <v>3393</v>
      </c>
    </row>
    <row r="155" spans="1:10">
      <c r="A155" s="5">
        <v>154</v>
      </c>
      <c r="B155" s="5" t="s">
        <v>2683</v>
      </c>
      <c r="C155" s="5" t="s">
        <v>90</v>
      </c>
      <c r="D155" s="5" t="s">
        <v>3208</v>
      </c>
      <c r="E155" s="5" t="s">
        <v>3209</v>
      </c>
      <c r="F155" s="5" t="s">
        <v>3210</v>
      </c>
      <c r="G155" s="5" t="s">
        <v>3001</v>
      </c>
      <c r="J155" s="5" t="s">
        <v>3393</v>
      </c>
    </row>
    <row r="156" spans="1:10">
      <c r="A156" s="5">
        <v>155</v>
      </c>
      <c r="B156" s="5" t="s">
        <v>2683</v>
      </c>
      <c r="C156" s="5" t="s">
        <v>90</v>
      </c>
      <c r="D156" s="5" t="s">
        <v>3211</v>
      </c>
      <c r="E156" s="5" t="s">
        <v>3212</v>
      </c>
      <c r="F156" s="5" t="s">
        <v>3213</v>
      </c>
      <c r="G156" s="5" t="s">
        <v>2691</v>
      </c>
      <c r="J156" s="5" t="s">
        <v>3393</v>
      </c>
    </row>
    <row r="157" spans="1:10">
      <c r="A157" s="5">
        <v>156</v>
      </c>
      <c r="B157" s="5" t="s">
        <v>2683</v>
      </c>
      <c r="C157" s="5" t="s">
        <v>90</v>
      </c>
      <c r="D157" s="5" t="s">
        <v>3214</v>
      </c>
      <c r="E157" s="5" t="s">
        <v>3215</v>
      </c>
      <c r="F157" s="5" t="s">
        <v>3216</v>
      </c>
      <c r="G157" s="5" t="s">
        <v>2691</v>
      </c>
      <c r="J157" s="5" t="s">
        <v>3393</v>
      </c>
    </row>
    <row r="158" spans="1:10">
      <c r="A158" s="5">
        <v>157</v>
      </c>
      <c r="B158" s="5" t="s">
        <v>2683</v>
      </c>
      <c r="C158" s="5" t="s">
        <v>90</v>
      </c>
      <c r="D158" s="5" t="s">
        <v>3217</v>
      </c>
      <c r="E158" s="5" t="s">
        <v>3218</v>
      </c>
      <c r="F158" s="5" t="s">
        <v>3219</v>
      </c>
      <c r="G158" s="5" t="s">
        <v>2766</v>
      </c>
      <c r="J158" s="5" t="s">
        <v>3393</v>
      </c>
    </row>
    <row r="159" spans="1:10">
      <c r="A159" s="5">
        <v>158</v>
      </c>
      <c r="B159" s="5" t="s">
        <v>2683</v>
      </c>
      <c r="C159" s="5" t="s">
        <v>90</v>
      </c>
      <c r="D159" s="5" t="s">
        <v>3220</v>
      </c>
      <c r="E159" s="5" t="s">
        <v>3221</v>
      </c>
      <c r="F159" s="5" t="s">
        <v>3222</v>
      </c>
      <c r="G159" s="5" t="s">
        <v>2735</v>
      </c>
      <c r="J159" s="5" t="s">
        <v>3393</v>
      </c>
    </row>
    <row r="160" spans="1:10">
      <c r="A160" s="5">
        <v>159</v>
      </c>
      <c r="B160" s="5" t="s">
        <v>2683</v>
      </c>
      <c r="C160" s="5" t="s">
        <v>90</v>
      </c>
      <c r="D160" s="5" t="s">
        <v>3223</v>
      </c>
      <c r="E160" s="5" t="s">
        <v>3224</v>
      </c>
      <c r="F160" s="5" t="s">
        <v>3225</v>
      </c>
      <c r="G160" s="5" t="s">
        <v>2735</v>
      </c>
      <c r="J160" s="5" t="s">
        <v>3393</v>
      </c>
    </row>
    <row r="161" spans="1:10">
      <c r="A161" s="5">
        <v>160</v>
      </c>
      <c r="B161" s="5" t="s">
        <v>2683</v>
      </c>
      <c r="C161" s="5" t="s">
        <v>90</v>
      </c>
      <c r="D161" s="5" t="s">
        <v>3226</v>
      </c>
      <c r="E161" s="5" t="s">
        <v>3227</v>
      </c>
      <c r="F161" s="5" t="s">
        <v>3228</v>
      </c>
      <c r="G161" s="5" t="s">
        <v>2695</v>
      </c>
      <c r="J161" s="5" t="s">
        <v>3393</v>
      </c>
    </row>
    <row r="162" spans="1:10">
      <c r="A162" s="5">
        <v>161</v>
      </c>
      <c r="B162" s="5" t="s">
        <v>2683</v>
      </c>
      <c r="C162" s="5" t="s">
        <v>90</v>
      </c>
      <c r="D162" s="5" t="s">
        <v>3229</v>
      </c>
      <c r="E162" s="5" t="s">
        <v>3230</v>
      </c>
      <c r="F162" s="5" t="s">
        <v>3231</v>
      </c>
      <c r="G162" s="5" t="s">
        <v>3098</v>
      </c>
      <c r="J162" s="5" t="s">
        <v>3393</v>
      </c>
    </row>
    <row r="163" spans="1:10">
      <c r="A163" s="5">
        <v>162</v>
      </c>
      <c r="B163" s="5" t="s">
        <v>2683</v>
      </c>
      <c r="C163" s="5" t="s">
        <v>90</v>
      </c>
      <c r="D163" s="5" t="s">
        <v>3232</v>
      </c>
      <c r="E163" s="5" t="s">
        <v>3233</v>
      </c>
      <c r="F163" s="5" t="s">
        <v>3234</v>
      </c>
      <c r="G163" s="5" t="s">
        <v>3235</v>
      </c>
      <c r="J163" s="5" t="s">
        <v>3393</v>
      </c>
    </row>
    <row r="164" spans="1:10">
      <c r="A164" s="5">
        <v>163</v>
      </c>
      <c r="B164" s="5" t="s">
        <v>2683</v>
      </c>
      <c r="C164" s="5" t="s">
        <v>90</v>
      </c>
      <c r="D164" s="5" t="s">
        <v>3236</v>
      </c>
      <c r="E164" s="5" t="s">
        <v>3237</v>
      </c>
      <c r="F164" s="5" t="s">
        <v>3238</v>
      </c>
      <c r="G164" s="5" t="s">
        <v>2766</v>
      </c>
      <c r="J164" s="5" t="s">
        <v>3393</v>
      </c>
    </row>
    <row r="165" spans="1:10">
      <c r="A165" s="5">
        <v>164</v>
      </c>
      <c r="B165" s="5" t="s">
        <v>2683</v>
      </c>
      <c r="C165" s="5" t="s">
        <v>90</v>
      </c>
      <c r="D165" s="5" t="s">
        <v>3239</v>
      </c>
      <c r="E165" s="5" t="s">
        <v>3240</v>
      </c>
      <c r="F165" s="5" t="s">
        <v>3241</v>
      </c>
      <c r="G165" s="5" t="s">
        <v>2722</v>
      </c>
      <c r="I165" s="5" t="s">
        <v>3242</v>
      </c>
      <c r="J165" s="5" t="s">
        <v>3393</v>
      </c>
    </row>
    <row r="166" spans="1:10">
      <c r="A166" s="5">
        <v>165</v>
      </c>
      <c r="B166" s="5" t="s">
        <v>2683</v>
      </c>
      <c r="C166" s="5" t="s">
        <v>90</v>
      </c>
      <c r="D166" s="5" t="s">
        <v>3243</v>
      </c>
      <c r="E166" s="5" t="s">
        <v>3244</v>
      </c>
      <c r="F166" s="5" t="s">
        <v>3245</v>
      </c>
      <c r="G166" s="5" t="s">
        <v>3246</v>
      </c>
      <c r="J166" s="5" t="s">
        <v>3393</v>
      </c>
    </row>
    <row r="167" spans="1:10">
      <c r="A167" s="5">
        <v>166</v>
      </c>
      <c r="B167" s="5" t="s">
        <v>2683</v>
      </c>
      <c r="C167" s="5" t="s">
        <v>90</v>
      </c>
      <c r="D167" s="5" t="s">
        <v>3247</v>
      </c>
      <c r="E167" s="5" t="s">
        <v>3244</v>
      </c>
      <c r="F167" s="5" t="s">
        <v>3248</v>
      </c>
      <c r="G167" s="5" t="s">
        <v>3249</v>
      </c>
      <c r="J167" s="5" t="s">
        <v>3393</v>
      </c>
    </row>
    <row r="168" spans="1:10">
      <c r="A168" s="5">
        <v>167</v>
      </c>
      <c r="B168" s="5" t="s">
        <v>2683</v>
      </c>
      <c r="C168" s="5" t="s">
        <v>90</v>
      </c>
      <c r="D168" s="5" t="s">
        <v>3250</v>
      </c>
      <c r="E168" s="5" t="s">
        <v>3244</v>
      </c>
      <c r="F168" s="5" t="s">
        <v>3251</v>
      </c>
      <c r="G168" s="5" t="s">
        <v>2718</v>
      </c>
      <c r="J168" s="5" t="s">
        <v>3393</v>
      </c>
    </row>
    <row r="169" spans="1:10">
      <c r="A169" s="5">
        <v>168</v>
      </c>
      <c r="B169" s="5" t="s">
        <v>2683</v>
      </c>
      <c r="C169" s="5" t="s">
        <v>90</v>
      </c>
      <c r="D169" s="5" t="s">
        <v>3252</v>
      </c>
      <c r="E169" s="5" t="s">
        <v>3253</v>
      </c>
      <c r="F169" s="5" t="s">
        <v>3254</v>
      </c>
      <c r="G169" s="5" t="s">
        <v>2913</v>
      </c>
      <c r="J169" s="5" t="s">
        <v>3393</v>
      </c>
    </row>
    <row r="170" spans="1:10">
      <c r="A170" s="5">
        <v>169</v>
      </c>
      <c r="B170" s="5" t="s">
        <v>2683</v>
      </c>
      <c r="C170" s="5" t="s">
        <v>90</v>
      </c>
      <c r="D170" s="5" t="s">
        <v>3255</v>
      </c>
      <c r="E170" s="5" t="s">
        <v>3256</v>
      </c>
      <c r="F170" s="5" t="s">
        <v>3257</v>
      </c>
      <c r="G170" s="5" t="s">
        <v>2766</v>
      </c>
      <c r="J170" s="5" t="s">
        <v>3393</v>
      </c>
    </row>
    <row r="171" spans="1:10">
      <c r="A171" s="5">
        <v>170</v>
      </c>
      <c r="B171" s="5" t="s">
        <v>2683</v>
      </c>
      <c r="C171" s="5" t="s">
        <v>90</v>
      </c>
      <c r="D171" s="5" t="s">
        <v>3258</v>
      </c>
      <c r="E171" s="5" t="s">
        <v>3259</v>
      </c>
      <c r="F171" s="5" t="s">
        <v>3260</v>
      </c>
      <c r="G171" s="5" t="s">
        <v>2687</v>
      </c>
      <c r="J171" s="5" t="s">
        <v>3393</v>
      </c>
    </row>
    <row r="172" spans="1:10">
      <c r="A172" s="5">
        <v>171</v>
      </c>
      <c r="B172" s="5" t="s">
        <v>2683</v>
      </c>
      <c r="C172" s="5" t="s">
        <v>90</v>
      </c>
      <c r="D172" s="5" t="s">
        <v>3261</v>
      </c>
      <c r="E172" s="5" t="s">
        <v>3262</v>
      </c>
      <c r="F172" s="5" t="s">
        <v>3263</v>
      </c>
      <c r="G172" s="5" t="s">
        <v>2943</v>
      </c>
      <c r="J172" s="5" t="s">
        <v>3393</v>
      </c>
    </row>
    <row r="173" spans="1:10">
      <c r="A173" s="5">
        <v>172</v>
      </c>
      <c r="B173" s="5" t="s">
        <v>2683</v>
      </c>
      <c r="C173" s="5" t="s">
        <v>90</v>
      </c>
      <c r="D173" s="5" t="s">
        <v>3264</v>
      </c>
      <c r="E173" s="5" t="s">
        <v>3265</v>
      </c>
      <c r="F173" s="5" t="s">
        <v>3266</v>
      </c>
      <c r="G173" s="5" t="s">
        <v>3106</v>
      </c>
      <c r="J173" s="5" t="s">
        <v>3393</v>
      </c>
    </row>
    <row r="174" spans="1:10">
      <c r="A174" s="5">
        <v>173</v>
      </c>
      <c r="B174" s="5" t="s">
        <v>2683</v>
      </c>
      <c r="C174" s="5" t="s">
        <v>90</v>
      </c>
      <c r="D174" s="5" t="s">
        <v>3267</v>
      </c>
      <c r="E174" s="5" t="s">
        <v>3268</v>
      </c>
      <c r="F174" s="5" t="s">
        <v>3269</v>
      </c>
      <c r="G174" s="5" t="s">
        <v>3042</v>
      </c>
      <c r="H174" s="5" t="s">
        <v>3015</v>
      </c>
      <c r="I174" s="5" t="s">
        <v>3270</v>
      </c>
      <c r="J174" s="5" t="s">
        <v>3393</v>
      </c>
    </row>
    <row r="175" spans="1:10">
      <c r="A175" s="5">
        <v>174</v>
      </c>
      <c r="B175" s="5" t="s">
        <v>2683</v>
      </c>
      <c r="C175" s="5" t="s">
        <v>90</v>
      </c>
      <c r="D175" s="5" t="s">
        <v>3271</v>
      </c>
      <c r="E175" s="5" t="s">
        <v>3272</v>
      </c>
      <c r="F175" s="5" t="s">
        <v>3273</v>
      </c>
      <c r="G175" s="5" t="s">
        <v>2766</v>
      </c>
      <c r="J175" s="5" t="s">
        <v>3393</v>
      </c>
    </row>
    <row r="176" spans="1:10">
      <c r="A176" s="5">
        <v>175</v>
      </c>
      <c r="B176" s="5" t="s">
        <v>2683</v>
      </c>
      <c r="C176" s="5" t="s">
        <v>90</v>
      </c>
      <c r="D176" s="5" t="s">
        <v>3274</v>
      </c>
      <c r="E176" s="5" t="s">
        <v>3275</v>
      </c>
      <c r="F176" s="5" t="s">
        <v>3276</v>
      </c>
      <c r="G176" s="5" t="s">
        <v>3106</v>
      </c>
      <c r="J176" s="5" t="s">
        <v>3393</v>
      </c>
    </row>
    <row r="177" spans="1:10">
      <c r="A177" s="5">
        <v>176</v>
      </c>
      <c r="B177" s="5" t="s">
        <v>2683</v>
      </c>
      <c r="C177" s="5" t="s">
        <v>90</v>
      </c>
      <c r="D177" s="5" t="s">
        <v>3277</v>
      </c>
      <c r="E177" s="5" t="s">
        <v>3278</v>
      </c>
      <c r="F177" s="5" t="s">
        <v>3279</v>
      </c>
      <c r="G177" s="5" t="s">
        <v>2718</v>
      </c>
      <c r="J177" s="5" t="s">
        <v>3393</v>
      </c>
    </row>
    <row r="178" spans="1:10">
      <c r="A178" s="5">
        <v>177</v>
      </c>
      <c r="B178" s="5" t="s">
        <v>2683</v>
      </c>
      <c r="C178" s="5" t="s">
        <v>90</v>
      </c>
      <c r="D178" s="5" t="s">
        <v>3280</v>
      </c>
      <c r="E178" s="5" t="s">
        <v>3281</v>
      </c>
      <c r="F178" s="5" t="s">
        <v>3282</v>
      </c>
      <c r="G178" s="5" t="s">
        <v>2706</v>
      </c>
      <c r="J178" s="5" t="s">
        <v>3393</v>
      </c>
    </row>
    <row r="179" spans="1:10">
      <c r="A179" s="5">
        <v>178</v>
      </c>
      <c r="B179" s="5" t="s">
        <v>2683</v>
      </c>
      <c r="C179" s="5" t="s">
        <v>90</v>
      </c>
      <c r="D179" s="5" t="s">
        <v>3283</v>
      </c>
      <c r="E179" s="5" t="s">
        <v>3284</v>
      </c>
      <c r="F179" s="5" t="s">
        <v>3285</v>
      </c>
      <c r="G179" s="5" t="s">
        <v>2718</v>
      </c>
      <c r="J179" s="5" t="s">
        <v>3393</v>
      </c>
    </row>
    <row r="180" spans="1:10">
      <c r="A180" s="5">
        <v>179</v>
      </c>
      <c r="B180" s="5" t="s">
        <v>2683</v>
      </c>
      <c r="C180" s="5" t="s">
        <v>90</v>
      </c>
      <c r="D180" s="5" t="s">
        <v>3286</v>
      </c>
      <c r="E180" s="5" t="s">
        <v>3287</v>
      </c>
      <c r="F180" s="5" t="s">
        <v>3288</v>
      </c>
      <c r="G180" s="5" t="s">
        <v>2913</v>
      </c>
      <c r="I180" s="5" t="s">
        <v>3289</v>
      </c>
      <c r="J180" s="5" t="s">
        <v>3393</v>
      </c>
    </row>
    <row r="181" spans="1:10">
      <c r="A181" s="5">
        <v>180</v>
      </c>
      <c r="B181" s="5" t="s">
        <v>2683</v>
      </c>
      <c r="C181" s="5" t="s">
        <v>90</v>
      </c>
      <c r="D181" s="5" t="s">
        <v>3290</v>
      </c>
      <c r="E181" s="5" t="s">
        <v>3291</v>
      </c>
      <c r="F181" s="5" t="s">
        <v>3292</v>
      </c>
      <c r="G181" s="5" t="s">
        <v>2687</v>
      </c>
      <c r="J181" s="5" t="s">
        <v>3393</v>
      </c>
    </row>
    <row r="182" spans="1:10">
      <c r="A182" s="5">
        <v>181</v>
      </c>
      <c r="B182" s="5" t="s">
        <v>2683</v>
      </c>
      <c r="C182" s="5" t="s">
        <v>90</v>
      </c>
      <c r="D182" s="5" t="s">
        <v>3293</v>
      </c>
      <c r="E182" s="5" t="s">
        <v>3294</v>
      </c>
      <c r="F182" s="5" t="s">
        <v>3295</v>
      </c>
      <c r="G182" s="5" t="s">
        <v>3098</v>
      </c>
      <c r="J182" s="5" t="s">
        <v>3393</v>
      </c>
    </row>
    <row r="183" spans="1:10">
      <c r="A183" s="5">
        <v>182</v>
      </c>
      <c r="B183" s="5" t="s">
        <v>2683</v>
      </c>
      <c r="C183" s="5" t="s">
        <v>90</v>
      </c>
      <c r="D183" s="5" t="s">
        <v>3296</v>
      </c>
      <c r="E183" s="5" t="s">
        <v>3297</v>
      </c>
      <c r="F183" s="5" t="s">
        <v>3298</v>
      </c>
      <c r="G183" s="5" t="s">
        <v>2766</v>
      </c>
      <c r="J183" s="5" t="s">
        <v>3393</v>
      </c>
    </row>
    <row r="184" spans="1:10">
      <c r="A184" s="5">
        <v>183</v>
      </c>
      <c r="B184" s="5" t="s">
        <v>2683</v>
      </c>
      <c r="C184" s="5" t="s">
        <v>90</v>
      </c>
      <c r="D184" s="5" t="s">
        <v>3299</v>
      </c>
      <c r="E184" s="5" t="s">
        <v>3300</v>
      </c>
      <c r="F184" s="5" t="s">
        <v>3301</v>
      </c>
      <c r="G184" s="5" t="s">
        <v>2687</v>
      </c>
      <c r="J184" s="5" t="s">
        <v>3393</v>
      </c>
    </row>
    <row r="185" spans="1:10">
      <c r="A185" s="5">
        <v>184</v>
      </c>
      <c r="B185" s="5" t="s">
        <v>2683</v>
      </c>
      <c r="C185" s="5" t="s">
        <v>90</v>
      </c>
      <c r="D185" s="5" t="s">
        <v>3302</v>
      </c>
      <c r="E185" s="5" t="s">
        <v>3303</v>
      </c>
      <c r="F185" s="5" t="s">
        <v>3304</v>
      </c>
      <c r="G185" s="5" t="s">
        <v>2739</v>
      </c>
      <c r="J185" s="5" t="s">
        <v>3393</v>
      </c>
    </row>
    <row r="186" spans="1:10">
      <c r="A186" s="5">
        <v>185</v>
      </c>
      <c r="B186" s="5" t="s">
        <v>2683</v>
      </c>
      <c r="C186" s="5" t="s">
        <v>90</v>
      </c>
      <c r="D186" s="5" t="s">
        <v>3305</v>
      </c>
      <c r="E186" s="5" t="s">
        <v>3306</v>
      </c>
      <c r="F186" s="5" t="s">
        <v>3307</v>
      </c>
      <c r="G186" s="5" t="s">
        <v>2718</v>
      </c>
      <c r="J186" s="5" t="s">
        <v>3393</v>
      </c>
    </row>
    <row r="187" spans="1:10">
      <c r="A187" s="5">
        <v>186</v>
      </c>
      <c r="B187" s="5" t="s">
        <v>2683</v>
      </c>
      <c r="C187" s="5" t="s">
        <v>90</v>
      </c>
      <c r="D187" s="5" t="s">
        <v>3308</v>
      </c>
      <c r="E187" s="5" t="s">
        <v>3309</v>
      </c>
      <c r="F187" s="5" t="s">
        <v>3310</v>
      </c>
      <c r="G187" s="5" t="s">
        <v>2762</v>
      </c>
      <c r="J187" s="5" t="s">
        <v>3393</v>
      </c>
    </row>
    <row r="188" spans="1:10">
      <c r="A188" s="5">
        <v>187</v>
      </c>
      <c r="B188" s="5" t="s">
        <v>2683</v>
      </c>
      <c r="C188" s="5" t="s">
        <v>90</v>
      </c>
      <c r="D188" s="5" t="s">
        <v>3311</v>
      </c>
      <c r="E188" s="5" t="s">
        <v>3312</v>
      </c>
      <c r="F188" s="5" t="s">
        <v>3313</v>
      </c>
      <c r="G188" s="5" t="s">
        <v>2743</v>
      </c>
      <c r="J188" s="5" t="s">
        <v>3393</v>
      </c>
    </row>
    <row r="189" spans="1:10">
      <c r="A189" s="5">
        <v>188</v>
      </c>
      <c r="B189" s="5" t="s">
        <v>2683</v>
      </c>
      <c r="C189" s="5" t="s">
        <v>90</v>
      </c>
      <c r="D189" s="5" t="s">
        <v>3314</v>
      </c>
      <c r="E189" s="5" t="s">
        <v>3315</v>
      </c>
      <c r="F189" s="5" t="s">
        <v>3316</v>
      </c>
      <c r="G189" s="5" t="s">
        <v>2754</v>
      </c>
      <c r="J189" s="5" t="s">
        <v>3393</v>
      </c>
    </row>
    <row r="190" spans="1:10">
      <c r="A190" s="5">
        <v>189</v>
      </c>
      <c r="B190" s="5" t="s">
        <v>2683</v>
      </c>
      <c r="C190" s="5" t="s">
        <v>90</v>
      </c>
      <c r="D190" s="5" t="s">
        <v>3317</v>
      </c>
      <c r="E190" s="5" t="s">
        <v>3318</v>
      </c>
      <c r="F190" s="5" t="s">
        <v>3319</v>
      </c>
      <c r="G190" s="5" t="s">
        <v>2710</v>
      </c>
      <c r="J190" s="5" t="s">
        <v>3393</v>
      </c>
    </row>
    <row r="191" spans="1:10">
      <c r="A191" s="5">
        <v>190</v>
      </c>
      <c r="B191" s="5" t="s">
        <v>2683</v>
      </c>
      <c r="C191" s="5" t="s">
        <v>90</v>
      </c>
      <c r="D191" s="5" t="s">
        <v>3320</v>
      </c>
      <c r="E191" s="5" t="s">
        <v>3321</v>
      </c>
      <c r="F191" s="5" t="s">
        <v>3322</v>
      </c>
      <c r="G191" s="5" t="s">
        <v>3022</v>
      </c>
      <c r="J191" s="5" t="s">
        <v>3393</v>
      </c>
    </row>
    <row r="192" spans="1:10">
      <c r="A192" s="5">
        <v>191</v>
      </c>
      <c r="B192" s="5" t="s">
        <v>2683</v>
      </c>
      <c r="C192" s="5" t="s">
        <v>90</v>
      </c>
      <c r="D192" s="5" t="s">
        <v>3323</v>
      </c>
      <c r="E192" s="5" t="s">
        <v>3324</v>
      </c>
      <c r="F192" s="5" t="s">
        <v>3325</v>
      </c>
      <c r="G192" s="5" t="s">
        <v>3246</v>
      </c>
      <c r="J192" s="5" t="s">
        <v>3393</v>
      </c>
    </row>
    <row r="193" spans="1:10">
      <c r="A193" s="5">
        <v>192</v>
      </c>
      <c r="B193" s="5" t="s">
        <v>2683</v>
      </c>
      <c r="C193" s="5" t="s">
        <v>90</v>
      </c>
      <c r="D193" s="5" t="s">
        <v>3326</v>
      </c>
      <c r="E193" s="5" t="s">
        <v>3327</v>
      </c>
      <c r="F193" s="5" t="s">
        <v>3328</v>
      </c>
      <c r="G193" s="5" t="s">
        <v>2743</v>
      </c>
      <c r="J193" s="5" t="s">
        <v>3393</v>
      </c>
    </row>
    <row r="194" spans="1:10">
      <c r="A194" s="5">
        <v>193</v>
      </c>
      <c r="B194" s="5" t="s">
        <v>2683</v>
      </c>
      <c r="C194" s="5" t="s">
        <v>90</v>
      </c>
      <c r="D194" s="5" t="s">
        <v>3329</v>
      </c>
      <c r="E194" s="5" t="s">
        <v>3330</v>
      </c>
      <c r="F194" s="5" t="s">
        <v>3331</v>
      </c>
      <c r="G194" s="5" t="s">
        <v>3332</v>
      </c>
      <c r="J194" s="5" t="s">
        <v>3393</v>
      </c>
    </row>
    <row r="195" spans="1:10">
      <c r="A195" s="5">
        <v>194</v>
      </c>
      <c r="B195" s="5" t="s">
        <v>2683</v>
      </c>
      <c r="C195" s="5" t="s">
        <v>90</v>
      </c>
      <c r="D195" s="5" t="s">
        <v>3333</v>
      </c>
      <c r="E195" s="5" t="s">
        <v>3334</v>
      </c>
      <c r="F195" s="5" t="s">
        <v>3335</v>
      </c>
      <c r="G195" s="5" t="s">
        <v>3042</v>
      </c>
      <c r="J195" s="5" t="s">
        <v>3393</v>
      </c>
    </row>
    <row r="196" spans="1:10">
      <c r="A196" s="5">
        <v>195</v>
      </c>
      <c r="B196" s="5" t="s">
        <v>2683</v>
      </c>
      <c r="C196" s="5" t="s">
        <v>90</v>
      </c>
      <c r="D196" s="5" t="s">
        <v>3336</v>
      </c>
      <c r="E196" s="5" t="s">
        <v>3334</v>
      </c>
      <c r="F196" s="5" t="s">
        <v>3335</v>
      </c>
      <c r="G196" s="5" t="s">
        <v>2702</v>
      </c>
      <c r="J196" s="5" t="s">
        <v>3393</v>
      </c>
    </row>
    <row r="197" spans="1:10">
      <c r="A197" s="5">
        <v>196</v>
      </c>
      <c r="B197" s="5" t="s">
        <v>2683</v>
      </c>
      <c r="C197" s="5" t="s">
        <v>90</v>
      </c>
      <c r="D197" s="5" t="s">
        <v>3337</v>
      </c>
      <c r="E197" s="5" t="s">
        <v>3338</v>
      </c>
      <c r="F197" s="5" t="s">
        <v>3339</v>
      </c>
      <c r="G197" s="5" t="s">
        <v>2702</v>
      </c>
      <c r="J197" s="5" t="s">
        <v>3393</v>
      </c>
    </row>
    <row r="198" spans="1:10">
      <c r="A198" s="5">
        <v>197</v>
      </c>
      <c r="B198" s="5" t="s">
        <v>2683</v>
      </c>
      <c r="C198" s="5" t="s">
        <v>90</v>
      </c>
      <c r="D198" s="5" t="s">
        <v>3340</v>
      </c>
      <c r="E198" s="5" t="s">
        <v>3341</v>
      </c>
      <c r="F198" s="5" t="s">
        <v>2859</v>
      </c>
      <c r="G198" s="5" t="s">
        <v>3342</v>
      </c>
      <c r="J198" s="5" t="s">
        <v>3393</v>
      </c>
    </row>
    <row r="199" spans="1:10">
      <c r="A199" s="5">
        <v>198</v>
      </c>
      <c r="B199" s="5" t="s">
        <v>2683</v>
      </c>
      <c r="C199" s="5" t="s">
        <v>90</v>
      </c>
      <c r="D199" s="5" t="s">
        <v>3343</v>
      </c>
      <c r="E199" s="5" t="s">
        <v>3344</v>
      </c>
      <c r="F199" s="5" t="s">
        <v>3345</v>
      </c>
      <c r="G199" s="5" t="s">
        <v>2743</v>
      </c>
      <c r="J199" s="5" t="s">
        <v>3393</v>
      </c>
    </row>
    <row r="200" spans="1:10">
      <c r="A200" s="5">
        <v>199</v>
      </c>
      <c r="B200" s="5" t="s">
        <v>2683</v>
      </c>
      <c r="C200" s="5" t="s">
        <v>90</v>
      </c>
      <c r="D200" s="5" t="s">
        <v>3346</v>
      </c>
      <c r="E200" s="5" t="s">
        <v>3347</v>
      </c>
      <c r="F200" s="5" t="s">
        <v>3348</v>
      </c>
      <c r="G200" s="5" t="s">
        <v>3349</v>
      </c>
      <c r="J200" s="5" t="s">
        <v>3393</v>
      </c>
    </row>
    <row r="201" spans="1:10">
      <c r="A201" s="5">
        <v>200</v>
      </c>
      <c r="B201" s="5" t="s">
        <v>2683</v>
      </c>
      <c r="C201" s="5" t="s">
        <v>90</v>
      </c>
      <c r="D201" s="5" t="s">
        <v>3350</v>
      </c>
      <c r="E201" s="5" t="s">
        <v>3351</v>
      </c>
      <c r="F201" s="5" t="s">
        <v>3352</v>
      </c>
      <c r="G201" s="5" t="s">
        <v>2687</v>
      </c>
      <c r="J201" s="5" t="s">
        <v>3393</v>
      </c>
    </row>
    <row r="202" spans="1:10">
      <c r="A202" s="5">
        <v>201</v>
      </c>
      <c r="B202" s="5" t="s">
        <v>2683</v>
      </c>
      <c r="C202" s="5" t="s">
        <v>90</v>
      </c>
      <c r="D202" s="5" t="s">
        <v>3353</v>
      </c>
      <c r="E202" s="5" t="s">
        <v>3354</v>
      </c>
      <c r="F202" s="5" t="s">
        <v>3355</v>
      </c>
      <c r="G202" s="5" t="s">
        <v>2687</v>
      </c>
      <c r="J202" s="5" t="s">
        <v>3393</v>
      </c>
    </row>
    <row r="203" spans="1:10">
      <c r="A203" s="5">
        <v>202</v>
      </c>
      <c r="B203" s="5" t="s">
        <v>2683</v>
      </c>
      <c r="C203" s="5" t="s">
        <v>90</v>
      </c>
      <c r="D203" s="5" t="s">
        <v>3356</v>
      </c>
      <c r="E203" s="5" t="s">
        <v>3357</v>
      </c>
      <c r="F203" s="5" t="s">
        <v>3358</v>
      </c>
      <c r="G203" s="5" t="s">
        <v>2766</v>
      </c>
      <c r="J203" s="5" t="s">
        <v>3393</v>
      </c>
    </row>
    <row r="204" spans="1:10">
      <c r="A204" s="5">
        <v>203</v>
      </c>
      <c r="B204" s="5" t="s">
        <v>2683</v>
      </c>
      <c r="C204" s="5" t="s">
        <v>90</v>
      </c>
      <c r="D204" s="5" t="s">
        <v>3359</v>
      </c>
      <c r="E204" s="5" t="s">
        <v>3360</v>
      </c>
      <c r="F204" s="5" t="s">
        <v>3361</v>
      </c>
      <c r="G204" s="5" t="s">
        <v>3362</v>
      </c>
      <c r="J204" s="5" t="s">
        <v>3393</v>
      </c>
    </row>
    <row r="205" spans="1:10">
      <c r="A205" s="5">
        <v>204</v>
      </c>
      <c r="B205" s="5" t="s">
        <v>2683</v>
      </c>
      <c r="C205" s="5" t="s">
        <v>90</v>
      </c>
      <c r="D205" s="5" t="s">
        <v>3363</v>
      </c>
      <c r="E205" s="5" t="s">
        <v>3364</v>
      </c>
      <c r="F205" s="5" t="s">
        <v>3365</v>
      </c>
      <c r="G205" s="5" t="s">
        <v>2687</v>
      </c>
      <c r="J205" s="5" t="s">
        <v>3393</v>
      </c>
    </row>
    <row r="206" spans="1:10">
      <c r="A206" s="5">
        <v>205</v>
      </c>
      <c r="B206" s="5" t="s">
        <v>2683</v>
      </c>
      <c r="C206" s="5" t="s">
        <v>90</v>
      </c>
      <c r="D206" s="5" t="s">
        <v>3366</v>
      </c>
      <c r="E206" s="5" t="s">
        <v>3367</v>
      </c>
      <c r="F206" s="5" t="s">
        <v>3368</v>
      </c>
      <c r="G206" s="5" t="s">
        <v>2750</v>
      </c>
      <c r="J206" s="5" t="s">
        <v>3393</v>
      </c>
    </row>
    <row r="207" spans="1:10">
      <c r="A207" s="5">
        <v>206</v>
      </c>
      <c r="B207" s="5" t="s">
        <v>2683</v>
      </c>
      <c r="C207" s="5" t="s">
        <v>90</v>
      </c>
      <c r="D207" s="5" t="s">
        <v>3369</v>
      </c>
      <c r="E207" s="5" t="s">
        <v>3370</v>
      </c>
      <c r="F207" s="5" t="s">
        <v>3371</v>
      </c>
      <c r="G207" s="5" t="s">
        <v>3372</v>
      </c>
      <c r="J207" s="5" t="s">
        <v>3393</v>
      </c>
    </row>
    <row r="208" spans="1:10">
      <c r="A208" s="5">
        <v>207</v>
      </c>
      <c r="B208" s="5" t="s">
        <v>2683</v>
      </c>
      <c r="C208" s="5" t="s">
        <v>90</v>
      </c>
      <c r="D208" s="5" t="s">
        <v>3373</v>
      </c>
      <c r="E208" s="5" t="s">
        <v>3374</v>
      </c>
      <c r="F208" s="5" t="s">
        <v>3375</v>
      </c>
      <c r="G208" s="5" t="s">
        <v>3376</v>
      </c>
      <c r="J208" s="5" t="s">
        <v>3393</v>
      </c>
    </row>
    <row r="209" spans="1:10">
      <c r="A209" s="5">
        <v>208</v>
      </c>
      <c r="B209" s="5" t="s">
        <v>2683</v>
      </c>
      <c r="C209" s="5" t="s">
        <v>90</v>
      </c>
      <c r="D209" s="5" t="s">
        <v>3377</v>
      </c>
      <c r="E209" s="5" t="s">
        <v>3378</v>
      </c>
      <c r="F209" s="5" t="s">
        <v>3379</v>
      </c>
      <c r="G209" s="5" t="s">
        <v>2893</v>
      </c>
      <c r="H209" s="5" t="s">
        <v>3380</v>
      </c>
      <c r="I209" s="5" t="s">
        <v>3381</v>
      </c>
      <c r="J209" s="5" t="s">
        <v>3393</v>
      </c>
    </row>
    <row r="210" spans="1:10">
      <c r="A210" s="5">
        <v>209</v>
      </c>
      <c r="B210" s="5" t="s">
        <v>2683</v>
      </c>
      <c r="C210" s="5" t="s">
        <v>90</v>
      </c>
      <c r="D210" s="5" t="s">
        <v>3382</v>
      </c>
      <c r="E210" s="5" t="s">
        <v>3383</v>
      </c>
      <c r="F210" s="5" t="s">
        <v>3384</v>
      </c>
      <c r="G210" s="5" t="s">
        <v>3385</v>
      </c>
      <c r="J210" s="5" t="s">
        <v>3393</v>
      </c>
    </row>
    <row r="211" spans="1:10">
      <c r="A211" s="5">
        <v>210</v>
      </c>
      <c r="B211" s="5" t="s">
        <v>2683</v>
      </c>
      <c r="C211" s="5" t="s">
        <v>90</v>
      </c>
      <c r="D211" s="5" t="s">
        <v>3386</v>
      </c>
      <c r="E211" s="5" t="s">
        <v>3387</v>
      </c>
      <c r="F211" s="5" t="s">
        <v>3361</v>
      </c>
      <c r="G211" s="5" t="s">
        <v>3388</v>
      </c>
      <c r="J211" s="5" t="s">
        <v>3393</v>
      </c>
    </row>
    <row r="212" spans="1:10">
      <c r="A212" s="5">
        <v>211</v>
      </c>
      <c r="B212" s="5" t="s">
        <v>2683</v>
      </c>
      <c r="C212" s="5" t="s">
        <v>90</v>
      </c>
      <c r="D212" s="5" t="s">
        <v>3389</v>
      </c>
      <c r="E212" s="5" t="s">
        <v>3390</v>
      </c>
      <c r="F212" s="5" t="s">
        <v>3391</v>
      </c>
      <c r="G212" s="5" t="s">
        <v>3392</v>
      </c>
      <c r="J212" s="5" t="s">
        <v>3393</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9" t="s">
        <v>397</v>
      </c>
      <c r="E4" s="1160"/>
      <c r="F4" s="1160"/>
      <c r="G4" s="1160"/>
      <c r="H4" s="1161"/>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2"/>
      <c r="E6" s="1162"/>
      <c r="F6" s="1163" t="s">
        <v>84</v>
      </c>
      <c r="G6" s="1163"/>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0" t="s">
        <v>16</v>
      </c>
      <c r="E8" s="1150"/>
      <c r="F8" s="1150" t="s">
        <v>398</v>
      </c>
      <c r="G8" s="1150"/>
      <c r="H8" s="1150"/>
      <c r="I8" s="1164" t="s">
        <v>399</v>
      </c>
      <c r="J8" s="1164"/>
      <c r="K8" s="1164"/>
      <c r="L8" s="1164"/>
      <c r="M8" s="212"/>
      <c r="N8" s="212"/>
      <c r="O8" s="212"/>
      <c r="P8" s="212"/>
      <c r="Q8" s="359"/>
      <c r="R8" s="212"/>
      <c r="S8" s="356"/>
      <c r="T8" s="356"/>
      <c r="U8" s="356"/>
      <c r="V8" s="356"/>
    </row>
    <row r="9" spans="1:256" s="126" customFormat="1" ht="20.25" customHeight="1">
      <c r="A9" s="125"/>
      <c r="B9" s="36"/>
      <c r="C9" s="230"/>
      <c r="D9" s="240" t="s">
        <v>92</v>
      </c>
      <c r="E9" s="240" t="s">
        <v>400</v>
      </c>
      <c r="F9" s="1155" t="s">
        <v>92</v>
      </c>
      <c r="G9" s="1156"/>
      <c r="H9" s="241" t="s">
        <v>400</v>
      </c>
      <c r="I9" s="1157" t="s">
        <v>92</v>
      </c>
      <c r="J9" s="1157"/>
      <c r="K9" s="241" t="s">
        <v>400</v>
      </c>
      <c r="L9" s="241" t="s">
        <v>401</v>
      </c>
      <c r="M9" s="212"/>
      <c r="N9" s="212"/>
      <c r="O9" s="212"/>
      <c r="P9" s="212"/>
      <c r="Q9" s="359"/>
      <c r="R9" s="212"/>
      <c r="S9" s="356"/>
      <c r="T9" s="356"/>
      <c r="U9" s="356"/>
      <c r="V9" s="356"/>
    </row>
    <row r="10" spans="1:256" ht="12" customHeight="1">
      <c r="C10" s="249"/>
      <c r="D10" s="354" t="s">
        <v>93</v>
      </c>
      <c r="E10" s="354" t="s">
        <v>49</v>
      </c>
      <c r="F10" s="1158" t="s">
        <v>50</v>
      </c>
      <c r="G10" s="1158"/>
      <c r="H10" s="354" t="s">
        <v>51</v>
      </c>
      <c r="I10" s="1158" t="s">
        <v>68</v>
      </c>
      <c r="J10" s="1158"/>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585</v>
      </c>
      <c r="S11" s="356"/>
      <c r="T11" s="356"/>
      <c r="U11" s="356"/>
      <c r="V11" s="356"/>
    </row>
    <row r="12" spans="1:256" s="265" customFormat="1" ht="0.95" customHeight="1">
      <c r="A12" s="89"/>
      <c r="B12" s="186" t="s">
        <v>405</v>
      </c>
      <c r="C12" s="1149"/>
      <c r="D12" s="1150">
        <v>1</v>
      </c>
      <c r="E12" s="1151" t="s">
        <v>3406</v>
      </c>
      <c r="F12" s="1115"/>
      <c r="G12" s="1103">
        <v>0</v>
      </c>
      <c r="H12" s="357"/>
      <c r="I12" s="250"/>
      <c r="J12" s="394" t="s">
        <v>519</v>
      </c>
      <c r="K12" s="734"/>
      <c r="L12" s="266"/>
      <c r="M12" s="830" t="e">
        <f ca="1">mergeValue(H12)</f>
        <v>#NAME?</v>
      </c>
      <c r="N12" s="1009"/>
      <c r="O12" s="1009"/>
      <c r="P12" s="830" t="str">
        <f>IF(ISERROR(MATCH(Q12,MODesc,0)),"n","y")</f>
        <v>n</v>
      </c>
      <c r="Q12" s="1009" t="s">
        <v>3406</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49"/>
      <c r="D13" s="1150"/>
      <c r="E13" s="1152"/>
      <c r="F13" s="1153"/>
      <c r="G13" s="1150">
        <v>1</v>
      </c>
      <c r="H13" s="1148" t="s">
        <v>1511</v>
      </c>
      <c r="I13" s="250"/>
      <c r="J13" s="394" t="s">
        <v>519</v>
      </c>
      <c r="K13" s="734"/>
      <c r="L13" s="266"/>
      <c r="M13" s="830" t="e">
        <f ca="1">mergeValue(H13)</f>
        <v>#NAME?</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49"/>
      <c r="D14" s="1150"/>
      <c r="E14" s="1152"/>
      <c r="F14" s="1154"/>
      <c r="G14" s="1150"/>
      <c r="H14" s="1148"/>
      <c r="I14" s="1121"/>
      <c r="J14" s="1103">
        <v>1</v>
      </c>
      <c r="K14" s="1114" t="s">
        <v>1511</v>
      </c>
      <c r="L14" s="247" t="s">
        <v>1512</v>
      </c>
      <c r="M14" s="830" t="e">
        <f ca="1">mergeValue(H14)</f>
        <v>#NAME?</v>
      </c>
      <c r="N14" s="1009"/>
      <c r="O14" s="1009"/>
      <c r="P14" s="1009"/>
      <c r="Q14" s="1009"/>
      <c r="R14" s="830" t="str">
        <f>K14&amp;" ("&amp;L14&amp;")"</f>
        <v>Город Казань (92701000)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sXYu/02Pt0SmpHokyNe7/MqyWHv9Z7H4jkiiG+9CA9b3cxaEbGPyQK0CaWwgU+Gbf6AXIM+a8B6Yg7S9+GLmQw==" saltValue="0LIcAu9MGK2EL4MOOgBBs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61"/>
  </cols>
  <sheetData>
    <row r="1" spans="1:4">
      <c r="A1" s="1061" t="s">
        <v>2657</v>
      </c>
      <c r="B1" t="s">
        <v>514</v>
      </c>
      <c r="C1" t="s">
        <v>515</v>
      </c>
      <c r="D1" t="s">
        <v>2656</v>
      </c>
    </row>
    <row r="2" spans="1:4">
      <c r="A2" s="1061">
        <v>1</v>
      </c>
      <c r="B2" t="s">
        <v>778</v>
      </c>
      <c r="C2" t="s">
        <v>778</v>
      </c>
      <c r="D2" t="s">
        <v>779</v>
      </c>
    </row>
    <row r="3" spans="1:4">
      <c r="A3" s="1061">
        <v>2</v>
      </c>
      <c r="B3" t="s">
        <v>778</v>
      </c>
      <c r="C3" t="s">
        <v>780</v>
      </c>
      <c r="D3" t="s">
        <v>781</v>
      </c>
    </row>
    <row r="4" spans="1:4">
      <c r="A4" s="1061">
        <v>3</v>
      </c>
      <c r="B4" t="s">
        <v>778</v>
      </c>
      <c r="C4" t="s">
        <v>782</v>
      </c>
      <c r="D4" t="s">
        <v>783</v>
      </c>
    </row>
    <row r="5" spans="1:4">
      <c r="A5" s="1061">
        <v>4</v>
      </c>
      <c r="B5" t="s">
        <v>778</v>
      </c>
      <c r="C5" t="s">
        <v>784</v>
      </c>
      <c r="D5" t="s">
        <v>785</v>
      </c>
    </row>
    <row r="6" spans="1:4">
      <c r="A6" s="1061">
        <v>5</v>
      </c>
      <c r="B6" t="s">
        <v>778</v>
      </c>
      <c r="C6" t="s">
        <v>786</v>
      </c>
      <c r="D6" t="s">
        <v>787</v>
      </c>
    </row>
    <row r="7" spans="1:4">
      <c r="A7" s="1061">
        <v>6</v>
      </c>
      <c r="B7" t="s">
        <v>778</v>
      </c>
      <c r="C7" t="s">
        <v>788</v>
      </c>
      <c r="D7" t="s">
        <v>789</v>
      </c>
    </row>
    <row r="8" spans="1:4">
      <c r="A8" s="1061">
        <v>7</v>
      </c>
      <c r="B8" t="s">
        <v>778</v>
      </c>
      <c r="C8" t="s">
        <v>790</v>
      </c>
      <c r="D8" t="s">
        <v>791</v>
      </c>
    </row>
    <row r="9" spans="1:4">
      <c r="A9" s="1061">
        <v>8</v>
      </c>
      <c r="B9" t="s">
        <v>778</v>
      </c>
      <c r="C9" t="s">
        <v>792</v>
      </c>
      <c r="D9" t="s">
        <v>793</v>
      </c>
    </row>
    <row r="10" spans="1:4">
      <c r="A10" s="1061">
        <v>9</v>
      </c>
      <c r="B10" t="s">
        <v>778</v>
      </c>
      <c r="C10" t="s">
        <v>794</v>
      </c>
      <c r="D10" t="s">
        <v>795</v>
      </c>
    </row>
    <row r="11" spans="1:4">
      <c r="A11" s="1061">
        <v>10</v>
      </c>
      <c r="B11" t="s">
        <v>778</v>
      </c>
      <c r="C11" t="s">
        <v>796</v>
      </c>
      <c r="D11" t="s">
        <v>797</v>
      </c>
    </row>
    <row r="12" spans="1:4">
      <c r="A12" s="1061">
        <v>11</v>
      </c>
      <c r="B12" t="s">
        <v>778</v>
      </c>
      <c r="C12" t="s">
        <v>798</v>
      </c>
      <c r="D12" t="s">
        <v>799</v>
      </c>
    </row>
    <row r="13" spans="1:4">
      <c r="A13" s="1061">
        <v>12</v>
      </c>
      <c r="B13" t="s">
        <v>778</v>
      </c>
      <c r="C13" t="s">
        <v>800</v>
      </c>
      <c r="D13" t="s">
        <v>801</v>
      </c>
    </row>
    <row r="14" spans="1:4">
      <c r="A14" s="1061">
        <v>13</v>
      </c>
      <c r="B14" t="s">
        <v>778</v>
      </c>
      <c r="C14" t="s">
        <v>802</v>
      </c>
      <c r="D14" t="s">
        <v>803</v>
      </c>
    </row>
    <row r="15" spans="1:4">
      <c r="A15" s="1061">
        <v>14</v>
      </c>
      <c r="B15" t="s">
        <v>778</v>
      </c>
      <c r="C15" t="s">
        <v>804</v>
      </c>
      <c r="D15" t="s">
        <v>805</v>
      </c>
    </row>
    <row r="16" spans="1:4">
      <c r="A16" s="1061">
        <v>15</v>
      </c>
      <c r="B16" t="s">
        <v>778</v>
      </c>
      <c r="C16" t="s">
        <v>806</v>
      </c>
      <c r="D16" t="s">
        <v>807</v>
      </c>
    </row>
    <row r="17" spans="1:4">
      <c r="A17" s="1061">
        <v>16</v>
      </c>
      <c r="B17" t="s">
        <v>778</v>
      </c>
      <c r="C17" t="s">
        <v>808</v>
      </c>
      <c r="D17" t="s">
        <v>809</v>
      </c>
    </row>
    <row r="18" spans="1:4">
      <c r="A18" s="1061">
        <v>17</v>
      </c>
      <c r="B18" t="s">
        <v>778</v>
      </c>
      <c r="C18" t="s">
        <v>810</v>
      </c>
      <c r="D18" t="s">
        <v>811</v>
      </c>
    </row>
    <row r="19" spans="1:4">
      <c r="A19" s="1061">
        <v>18</v>
      </c>
      <c r="B19" t="s">
        <v>778</v>
      </c>
      <c r="C19" t="s">
        <v>812</v>
      </c>
      <c r="D19" t="s">
        <v>813</v>
      </c>
    </row>
    <row r="20" spans="1:4">
      <c r="A20" s="1061">
        <v>19</v>
      </c>
      <c r="B20" t="s">
        <v>778</v>
      </c>
      <c r="C20" t="s">
        <v>814</v>
      </c>
      <c r="D20" t="s">
        <v>815</v>
      </c>
    </row>
    <row r="21" spans="1:4">
      <c r="A21" s="1061">
        <v>20</v>
      </c>
      <c r="B21" t="s">
        <v>778</v>
      </c>
      <c r="C21" t="s">
        <v>816</v>
      </c>
      <c r="D21" t="s">
        <v>817</v>
      </c>
    </row>
    <row r="22" spans="1:4">
      <c r="A22" s="1061">
        <v>21</v>
      </c>
      <c r="B22" t="s">
        <v>778</v>
      </c>
      <c r="C22" t="s">
        <v>818</v>
      </c>
      <c r="D22" t="s">
        <v>819</v>
      </c>
    </row>
    <row r="23" spans="1:4">
      <c r="A23" s="1061">
        <v>22</v>
      </c>
      <c r="B23" t="s">
        <v>778</v>
      </c>
      <c r="C23" t="s">
        <v>820</v>
      </c>
      <c r="D23" t="s">
        <v>821</v>
      </c>
    </row>
    <row r="24" spans="1:4">
      <c r="A24" s="1061">
        <v>23</v>
      </c>
      <c r="B24" t="s">
        <v>778</v>
      </c>
      <c r="C24" t="s">
        <v>822</v>
      </c>
      <c r="D24" t="s">
        <v>823</v>
      </c>
    </row>
    <row r="25" spans="1:4">
      <c r="A25" s="1061">
        <v>24</v>
      </c>
      <c r="B25" t="s">
        <v>824</v>
      </c>
      <c r="C25" t="s">
        <v>826</v>
      </c>
      <c r="D25" t="s">
        <v>827</v>
      </c>
    </row>
    <row r="26" spans="1:4">
      <c r="A26" s="1061">
        <v>25</v>
      </c>
      <c r="B26" t="s">
        <v>824</v>
      </c>
      <c r="C26" t="s">
        <v>824</v>
      </c>
      <c r="D26" t="s">
        <v>825</v>
      </c>
    </row>
    <row r="27" spans="1:4">
      <c r="A27" s="1061">
        <v>26</v>
      </c>
      <c r="B27" t="s">
        <v>824</v>
      </c>
      <c r="C27" t="s">
        <v>828</v>
      </c>
      <c r="D27" t="s">
        <v>829</v>
      </c>
    </row>
    <row r="28" spans="1:4">
      <c r="A28" s="1061">
        <v>27</v>
      </c>
      <c r="B28" t="s">
        <v>824</v>
      </c>
      <c r="C28" t="s">
        <v>830</v>
      </c>
      <c r="D28" t="s">
        <v>831</v>
      </c>
    </row>
    <row r="29" spans="1:4">
      <c r="A29" s="1061">
        <v>28</v>
      </c>
      <c r="B29" t="s">
        <v>824</v>
      </c>
      <c r="C29" t="s">
        <v>832</v>
      </c>
      <c r="D29" t="s">
        <v>833</v>
      </c>
    </row>
    <row r="30" spans="1:4">
      <c r="A30" s="1061">
        <v>29</v>
      </c>
      <c r="B30" t="s">
        <v>824</v>
      </c>
      <c r="C30" t="s">
        <v>834</v>
      </c>
      <c r="D30" t="s">
        <v>835</v>
      </c>
    </row>
    <row r="31" spans="1:4">
      <c r="A31" s="1061">
        <v>30</v>
      </c>
      <c r="B31" t="s">
        <v>824</v>
      </c>
      <c r="C31" t="s">
        <v>836</v>
      </c>
      <c r="D31" t="s">
        <v>837</v>
      </c>
    </row>
    <row r="32" spans="1:4">
      <c r="A32" s="1061">
        <v>31</v>
      </c>
      <c r="B32" t="s">
        <v>824</v>
      </c>
      <c r="C32" t="s">
        <v>838</v>
      </c>
      <c r="D32" t="s">
        <v>839</v>
      </c>
    </row>
    <row r="33" spans="1:4">
      <c r="A33" s="1061">
        <v>32</v>
      </c>
      <c r="B33" t="s">
        <v>824</v>
      </c>
      <c r="C33" t="s">
        <v>840</v>
      </c>
      <c r="D33" t="s">
        <v>841</v>
      </c>
    </row>
    <row r="34" spans="1:4">
      <c r="A34" s="1061">
        <v>33</v>
      </c>
      <c r="B34" t="s">
        <v>824</v>
      </c>
      <c r="C34" t="s">
        <v>842</v>
      </c>
      <c r="D34" t="s">
        <v>843</v>
      </c>
    </row>
    <row r="35" spans="1:4">
      <c r="A35" s="1061">
        <v>34</v>
      </c>
      <c r="B35" t="s">
        <v>824</v>
      </c>
      <c r="C35" t="s">
        <v>844</v>
      </c>
      <c r="D35" t="s">
        <v>845</v>
      </c>
    </row>
    <row r="36" spans="1:4">
      <c r="A36" s="1061">
        <v>35</v>
      </c>
      <c r="B36" t="s">
        <v>824</v>
      </c>
      <c r="C36" t="s">
        <v>846</v>
      </c>
      <c r="D36" t="s">
        <v>847</v>
      </c>
    </row>
    <row r="37" spans="1:4">
      <c r="A37" s="1061">
        <v>36</v>
      </c>
      <c r="B37" t="s">
        <v>824</v>
      </c>
      <c r="C37" t="s">
        <v>848</v>
      </c>
      <c r="D37" t="s">
        <v>849</v>
      </c>
    </row>
    <row r="38" spans="1:4">
      <c r="A38" s="1061">
        <v>37</v>
      </c>
      <c r="B38" t="s">
        <v>824</v>
      </c>
      <c r="C38" t="s">
        <v>850</v>
      </c>
      <c r="D38" t="s">
        <v>851</v>
      </c>
    </row>
    <row r="39" spans="1:4">
      <c r="A39" s="1061">
        <v>38</v>
      </c>
      <c r="B39" t="s">
        <v>824</v>
      </c>
      <c r="C39" t="s">
        <v>852</v>
      </c>
      <c r="D39" t="s">
        <v>853</v>
      </c>
    </row>
    <row r="40" spans="1:4">
      <c r="A40" s="1061">
        <v>39</v>
      </c>
      <c r="B40" t="s">
        <v>824</v>
      </c>
      <c r="C40" t="s">
        <v>854</v>
      </c>
      <c r="D40" t="s">
        <v>855</v>
      </c>
    </row>
    <row r="41" spans="1:4">
      <c r="A41" s="1061">
        <v>40</v>
      </c>
      <c r="B41" t="s">
        <v>824</v>
      </c>
      <c r="C41" t="s">
        <v>856</v>
      </c>
      <c r="D41" t="s">
        <v>857</v>
      </c>
    </row>
    <row r="42" spans="1:4">
      <c r="A42" s="1061">
        <v>41</v>
      </c>
      <c r="B42" t="s">
        <v>824</v>
      </c>
      <c r="C42" t="s">
        <v>858</v>
      </c>
      <c r="D42" t="s">
        <v>859</v>
      </c>
    </row>
    <row r="43" spans="1:4">
      <c r="A43" s="1061">
        <v>42</v>
      </c>
      <c r="B43" t="s">
        <v>824</v>
      </c>
      <c r="C43" t="s">
        <v>860</v>
      </c>
      <c r="D43" t="s">
        <v>861</v>
      </c>
    </row>
    <row r="44" spans="1:4">
      <c r="A44" s="1061">
        <v>43</v>
      </c>
      <c r="B44" t="s">
        <v>824</v>
      </c>
      <c r="C44" t="s">
        <v>862</v>
      </c>
      <c r="D44" t="s">
        <v>863</v>
      </c>
    </row>
    <row r="45" spans="1:4">
      <c r="A45" s="1061">
        <v>44</v>
      </c>
      <c r="B45" t="s">
        <v>824</v>
      </c>
      <c r="C45" t="s">
        <v>864</v>
      </c>
      <c r="D45" t="s">
        <v>865</v>
      </c>
    </row>
    <row r="46" spans="1:4">
      <c r="A46" s="1061">
        <v>45</v>
      </c>
      <c r="B46" t="s">
        <v>824</v>
      </c>
      <c r="C46" t="s">
        <v>866</v>
      </c>
      <c r="D46" t="s">
        <v>867</v>
      </c>
    </row>
    <row r="47" spans="1:4">
      <c r="A47" s="1061">
        <v>46</v>
      </c>
      <c r="B47" t="s">
        <v>824</v>
      </c>
      <c r="C47" t="s">
        <v>868</v>
      </c>
      <c r="D47" t="s">
        <v>869</v>
      </c>
    </row>
    <row r="48" spans="1:4">
      <c r="A48" s="1061">
        <v>47</v>
      </c>
      <c r="B48" t="s">
        <v>824</v>
      </c>
      <c r="C48" t="s">
        <v>870</v>
      </c>
      <c r="D48" t="s">
        <v>871</v>
      </c>
    </row>
    <row r="49" spans="1:4">
      <c r="A49" s="1061">
        <v>48</v>
      </c>
      <c r="B49" t="s">
        <v>824</v>
      </c>
      <c r="C49" t="s">
        <v>872</v>
      </c>
      <c r="D49" t="s">
        <v>873</v>
      </c>
    </row>
    <row r="50" spans="1:4">
      <c r="A50" s="1061">
        <v>49</v>
      </c>
      <c r="B50" t="s">
        <v>824</v>
      </c>
      <c r="C50" t="s">
        <v>874</v>
      </c>
      <c r="D50" t="s">
        <v>875</v>
      </c>
    </row>
    <row r="51" spans="1:4">
      <c r="A51" s="1061">
        <v>50</v>
      </c>
      <c r="B51" t="s">
        <v>824</v>
      </c>
      <c r="C51" t="s">
        <v>876</v>
      </c>
      <c r="D51" t="s">
        <v>877</v>
      </c>
    </row>
    <row r="52" spans="1:4">
      <c r="A52" s="1061">
        <v>51</v>
      </c>
      <c r="B52" t="s">
        <v>824</v>
      </c>
      <c r="C52" t="s">
        <v>878</v>
      </c>
      <c r="D52" t="s">
        <v>879</v>
      </c>
    </row>
    <row r="53" spans="1:4">
      <c r="A53" s="1061">
        <v>52</v>
      </c>
      <c r="B53" t="s">
        <v>824</v>
      </c>
      <c r="C53" t="s">
        <v>880</v>
      </c>
      <c r="D53" t="s">
        <v>881</v>
      </c>
    </row>
    <row r="54" spans="1:4">
      <c r="A54" s="1061">
        <v>53</v>
      </c>
      <c r="B54" t="s">
        <v>882</v>
      </c>
      <c r="C54" t="s">
        <v>882</v>
      </c>
      <c r="D54" t="s">
        <v>883</v>
      </c>
    </row>
    <row r="55" spans="1:4">
      <c r="A55" s="1061">
        <v>54</v>
      </c>
      <c r="B55" t="s">
        <v>882</v>
      </c>
      <c r="C55" t="s">
        <v>884</v>
      </c>
      <c r="D55" t="s">
        <v>885</v>
      </c>
    </row>
    <row r="56" spans="1:4">
      <c r="A56" s="1061">
        <v>55</v>
      </c>
      <c r="B56" t="s">
        <v>882</v>
      </c>
      <c r="C56" t="s">
        <v>886</v>
      </c>
      <c r="D56" t="s">
        <v>887</v>
      </c>
    </row>
    <row r="57" spans="1:4">
      <c r="A57" s="1061">
        <v>56</v>
      </c>
      <c r="B57" t="s">
        <v>882</v>
      </c>
      <c r="C57" t="s">
        <v>888</v>
      </c>
      <c r="D57" t="s">
        <v>889</v>
      </c>
    </row>
    <row r="58" spans="1:4">
      <c r="A58" s="1061">
        <v>57</v>
      </c>
      <c r="B58" t="s">
        <v>882</v>
      </c>
      <c r="C58" t="s">
        <v>890</v>
      </c>
      <c r="D58" t="s">
        <v>891</v>
      </c>
    </row>
    <row r="59" spans="1:4">
      <c r="A59" s="1061">
        <v>58</v>
      </c>
      <c r="B59" t="s">
        <v>882</v>
      </c>
      <c r="C59" t="s">
        <v>892</v>
      </c>
      <c r="D59" t="s">
        <v>893</v>
      </c>
    </row>
    <row r="60" spans="1:4">
      <c r="A60" s="1061">
        <v>59</v>
      </c>
      <c r="B60" t="s">
        <v>882</v>
      </c>
      <c r="C60" t="s">
        <v>894</v>
      </c>
      <c r="D60" t="s">
        <v>895</v>
      </c>
    </row>
    <row r="61" spans="1:4">
      <c r="A61" s="1061">
        <v>60</v>
      </c>
      <c r="B61" t="s">
        <v>882</v>
      </c>
      <c r="C61" t="s">
        <v>896</v>
      </c>
      <c r="D61" t="s">
        <v>897</v>
      </c>
    </row>
    <row r="62" spans="1:4">
      <c r="A62" s="1061">
        <v>61</v>
      </c>
      <c r="B62" t="s">
        <v>882</v>
      </c>
      <c r="C62" t="s">
        <v>898</v>
      </c>
      <c r="D62" t="s">
        <v>899</v>
      </c>
    </row>
    <row r="63" spans="1:4">
      <c r="A63" s="1061">
        <v>62</v>
      </c>
      <c r="B63" t="s">
        <v>882</v>
      </c>
      <c r="C63" t="s">
        <v>900</v>
      </c>
      <c r="D63" t="s">
        <v>901</v>
      </c>
    </row>
    <row r="64" spans="1:4">
      <c r="A64" s="1061">
        <v>63</v>
      </c>
      <c r="B64" t="s">
        <v>882</v>
      </c>
      <c r="C64" t="s">
        <v>902</v>
      </c>
      <c r="D64" t="s">
        <v>903</v>
      </c>
    </row>
    <row r="65" spans="1:4">
      <c r="A65" s="1061">
        <v>64</v>
      </c>
      <c r="B65" t="s">
        <v>882</v>
      </c>
      <c r="C65" t="s">
        <v>904</v>
      </c>
      <c r="D65" t="s">
        <v>905</v>
      </c>
    </row>
    <row r="66" spans="1:4">
      <c r="A66" s="1061">
        <v>65</v>
      </c>
      <c r="B66" t="s">
        <v>882</v>
      </c>
      <c r="C66" t="s">
        <v>906</v>
      </c>
      <c r="D66" t="s">
        <v>907</v>
      </c>
    </row>
    <row r="67" spans="1:4">
      <c r="A67" s="1061">
        <v>66</v>
      </c>
      <c r="B67" t="s">
        <v>882</v>
      </c>
      <c r="C67" t="s">
        <v>908</v>
      </c>
      <c r="D67" t="s">
        <v>909</v>
      </c>
    </row>
    <row r="68" spans="1:4">
      <c r="A68" s="1061">
        <v>67</v>
      </c>
      <c r="B68" t="s">
        <v>882</v>
      </c>
      <c r="C68" t="s">
        <v>910</v>
      </c>
      <c r="D68" t="s">
        <v>911</v>
      </c>
    </row>
    <row r="69" spans="1:4">
      <c r="A69" s="1061">
        <v>68</v>
      </c>
      <c r="B69" t="s">
        <v>882</v>
      </c>
      <c r="C69" t="s">
        <v>912</v>
      </c>
      <c r="D69" t="s">
        <v>913</v>
      </c>
    </row>
    <row r="70" spans="1:4">
      <c r="A70" s="1061">
        <v>69</v>
      </c>
      <c r="B70" t="s">
        <v>882</v>
      </c>
      <c r="C70" t="s">
        <v>914</v>
      </c>
      <c r="D70" t="s">
        <v>915</v>
      </c>
    </row>
    <row r="71" spans="1:4">
      <c r="A71" s="1061">
        <v>70</v>
      </c>
      <c r="B71" t="s">
        <v>882</v>
      </c>
      <c r="C71" t="s">
        <v>916</v>
      </c>
      <c r="D71" t="s">
        <v>917</v>
      </c>
    </row>
    <row r="72" spans="1:4">
      <c r="A72" s="1061">
        <v>71</v>
      </c>
      <c r="B72" t="s">
        <v>882</v>
      </c>
      <c r="C72" t="s">
        <v>918</v>
      </c>
      <c r="D72" t="s">
        <v>919</v>
      </c>
    </row>
    <row r="73" spans="1:4">
      <c r="A73" s="1061">
        <v>72</v>
      </c>
      <c r="B73" t="s">
        <v>882</v>
      </c>
      <c r="C73" t="s">
        <v>920</v>
      </c>
      <c r="D73" t="s">
        <v>921</v>
      </c>
    </row>
    <row r="74" spans="1:4">
      <c r="A74" s="1061">
        <v>73</v>
      </c>
      <c r="B74" t="s">
        <v>882</v>
      </c>
      <c r="C74" t="s">
        <v>922</v>
      </c>
      <c r="D74" t="s">
        <v>923</v>
      </c>
    </row>
    <row r="75" spans="1:4">
      <c r="A75" s="1061">
        <v>74</v>
      </c>
      <c r="B75" t="s">
        <v>882</v>
      </c>
      <c r="C75" t="s">
        <v>924</v>
      </c>
      <c r="D75" t="s">
        <v>925</v>
      </c>
    </row>
    <row r="76" spans="1:4">
      <c r="A76" s="1061">
        <v>75</v>
      </c>
      <c r="B76" t="s">
        <v>926</v>
      </c>
      <c r="C76" t="s">
        <v>928</v>
      </c>
      <c r="D76" t="s">
        <v>929</v>
      </c>
    </row>
    <row r="77" spans="1:4">
      <c r="A77" s="1061">
        <v>76</v>
      </c>
      <c r="B77" t="s">
        <v>926</v>
      </c>
      <c r="C77" t="s">
        <v>930</v>
      </c>
      <c r="D77" t="s">
        <v>931</v>
      </c>
    </row>
    <row r="78" spans="1:4">
      <c r="A78" s="1061">
        <v>77</v>
      </c>
      <c r="B78" t="s">
        <v>926</v>
      </c>
      <c r="C78" t="s">
        <v>932</v>
      </c>
      <c r="D78" t="s">
        <v>933</v>
      </c>
    </row>
    <row r="79" spans="1:4">
      <c r="A79" s="1061">
        <v>78</v>
      </c>
      <c r="B79" t="s">
        <v>926</v>
      </c>
      <c r="C79" t="s">
        <v>926</v>
      </c>
      <c r="D79" t="s">
        <v>927</v>
      </c>
    </row>
    <row r="80" spans="1:4">
      <c r="A80" s="1061">
        <v>79</v>
      </c>
      <c r="B80" t="s">
        <v>926</v>
      </c>
      <c r="C80" t="s">
        <v>934</v>
      </c>
      <c r="D80" t="s">
        <v>935</v>
      </c>
    </row>
    <row r="81" spans="1:4">
      <c r="A81" s="1061">
        <v>80</v>
      </c>
      <c r="B81" t="s">
        <v>926</v>
      </c>
      <c r="C81" t="s">
        <v>936</v>
      </c>
      <c r="D81" t="s">
        <v>937</v>
      </c>
    </row>
    <row r="82" spans="1:4">
      <c r="A82" s="1061">
        <v>81</v>
      </c>
      <c r="B82" t="s">
        <v>926</v>
      </c>
      <c r="C82" t="s">
        <v>938</v>
      </c>
      <c r="D82" t="s">
        <v>939</v>
      </c>
    </row>
    <row r="83" spans="1:4">
      <c r="A83" s="1061">
        <v>82</v>
      </c>
      <c r="B83" t="s">
        <v>926</v>
      </c>
      <c r="C83" t="s">
        <v>940</v>
      </c>
      <c r="D83" t="s">
        <v>941</v>
      </c>
    </row>
    <row r="84" spans="1:4">
      <c r="A84" s="1061">
        <v>83</v>
      </c>
      <c r="B84" t="s">
        <v>926</v>
      </c>
      <c r="C84" t="s">
        <v>942</v>
      </c>
      <c r="D84" t="s">
        <v>943</v>
      </c>
    </row>
    <row r="85" spans="1:4">
      <c r="A85" s="1061">
        <v>84</v>
      </c>
      <c r="B85" t="s">
        <v>926</v>
      </c>
      <c r="C85" t="s">
        <v>944</v>
      </c>
      <c r="D85" t="s">
        <v>945</v>
      </c>
    </row>
    <row r="86" spans="1:4">
      <c r="A86" s="1061">
        <v>85</v>
      </c>
      <c r="B86" t="s">
        <v>926</v>
      </c>
      <c r="C86" t="s">
        <v>946</v>
      </c>
      <c r="D86" t="s">
        <v>947</v>
      </c>
    </row>
    <row r="87" spans="1:4">
      <c r="A87" s="1061">
        <v>86</v>
      </c>
      <c r="B87" t="s">
        <v>926</v>
      </c>
      <c r="C87" t="s">
        <v>948</v>
      </c>
      <c r="D87" t="s">
        <v>949</v>
      </c>
    </row>
    <row r="88" spans="1:4">
      <c r="A88" s="1061">
        <v>87</v>
      </c>
      <c r="B88" t="s">
        <v>926</v>
      </c>
      <c r="C88" t="s">
        <v>950</v>
      </c>
      <c r="D88" t="s">
        <v>951</v>
      </c>
    </row>
    <row r="89" spans="1:4">
      <c r="A89" s="1061">
        <v>88</v>
      </c>
      <c r="B89" t="s">
        <v>926</v>
      </c>
      <c r="C89" t="s">
        <v>952</v>
      </c>
      <c r="D89" t="s">
        <v>953</v>
      </c>
    </row>
    <row r="90" spans="1:4">
      <c r="A90" s="1061">
        <v>89</v>
      </c>
      <c r="B90" t="s">
        <v>926</v>
      </c>
      <c r="C90" t="s">
        <v>954</v>
      </c>
      <c r="D90" t="s">
        <v>955</v>
      </c>
    </row>
    <row r="91" spans="1:4">
      <c r="A91" s="1061">
        <v>90</v>
      </c>
      <c r="B91" t="s">
        <v>926</v>
      </c>
      <c r="C91" t="s">
        <v>956</v>
      </c>
      <c r="D91" t="s">
        <v>957</v>
      </c>
    </row>
    <row r="92" spans="1:4">
      <c r="A92" s="1061">
        <v>91</v>
      </c>
      <c r="B92" t="s">
        <v>926</v>
      </c>
      <c r="C92" t="s">
        <v>958</v>
      </c>
      <c r="D92" t="s">
        <v>959</v>
      </c>
    </row>
    <row r="93" spans="1:4">
      <c r="A93" s="1061">
        <v>92</v>
      </c>
      <c r="B93" t="s">
        <v>926</v>
      </c>
      <c r="C93" t="s">
        <v>960</v>
      </c>
      <c r="D93" t="s">
        <v>961</v>
      </c>
    </row>
    <row r="94" spans="1:4">
      <c r="A94" s="1061">
        <v>93</v>
      </c>
      <c r="B94" t="s">
        <v>926</v>
      </c>
      <c r="C94" t="s">
        <v>962</v>
      </c>
      <c r="D94" t="s">
        <v>963</v>
      </c>
    </row>
    <row r="95" spans="1:4">
      <c r="A95" s="1061">
        <v>94</v>
      </c>
      <c r="B95" t="s">
        <v>926</v>
      </c>
      <c r="C95" t="s">
        <v>964</v>
      </c>
      <c r="D95" t="s">
        <v>965</v>
      </c>
    </row>
    <row r="96" spans="1:4">
      <c r="A96" s="1061">
        <v>95</v>
      </c>
      <c r="B96" t="s">
        <v>926</v>
      </c>
      <c r="C96" t="s">
        <v>966</v>
      </c>
      <c r="D96" t="s">
        <v>967</v>
      </c>
    </row>
    <row r="97" spans="1:4">
      <c r="A97" s="1061">
        <v>96</v>
      </c>
      <c r="B97" t="s">
        <v>926</v>
      </c>
      <c r="C97" t="s">
        <v>968</v>
      </c>
      <c r="D97" t="s">
        <v>969</v>
      </c>
    </row>
    <row r="98" spans="1:4">
      <c r="A98" s="1061">
        <v>97</v>
      </c>
      <c r="B98" t="s">
        <v>926</v>
      </c>
      <c r="C98" t="s">
        <v>970</v>
      </c>
      <c r="D98" t="s">
        <v>971</v>
      </c>
    </row>
    <row r="99" spans="1:4">
      <c r="A99" s="1061">
        <v>98</v>
      </c>
      <c r="B99" t="s">
        <v>926</v>
      </c>
      <c r="C99" t="s">
        <v>866</v>
      </c>
      <c r="D99" t="s">
        <v>972</v>
      </c>
    </row>
    <row r="100" spans="1:4">
      <c r="A100" s="1061">
        <v>99</v>
      </c>
      <c r="B100" t="s">
        <v>926</v>
      </c>
      <c r="C100" t="s">
        <v>973</v>
      </c>
      <c r="D100" t="s">
        <v>974</v>
      </c>
    </row>
    <row r="101" spans="1:4">
      <c r="A101" s="1061">
        <v>100</v>
      </c>
      <c r="B101" t="s">
        <v>926</v>
      </c>
      <c r="C101" t="s">
        <v>975</v>
      </c>
      <c r="D101" t="s">
        <v>976</v>
      </c>
    </row>
    <row r="102" spans="1:4">
      <c r="A102" s="1061">
        <v>101</v>
      </c>
      <c r="B102" t="s">
        <v>926</v>
      </c>
      <c r="C102" t="s">
        <v>977</v>
      </c>
      <c r="D102" t="s">
        <v>978</v>
      </c>
    </row>
    <row r="103" spans="1:4">
      <c r="A103" s="1061">
        <v>102</v>
      </c>
      <c r="B103" t="s">
        <v>979</v>
      </c>
      <c r="C103" t="s">
        <v>979</v>
      </c>
      <c r="D103" t="s">
        <v>980</v>
      </c>
    </row>
    <row r="104" spans="1:4">
      <c r="A104" s="1061">
        <v>103</v>
      </c>
      <c r="B104" t="s">
        <v>979</v>
      </c>
      <c r="C104" t="s">
        <v>981</v>
      </c>
      <c r="D104" t="s">
        <v>982</v>
      </c>
    </row>
    <row r="105" spans="1:4">
      <c r="A105" s="1061">
        <v>104</v>
      </c>
      <c r="B105" t="s">
        <v>979</v>
      </c>
      <c r="C105" t="s">
        <v>983</v>
      </c>
      <c r="D105" t="s">
        <v>984</v>
      </c>
    </row>
    <row r="106" spans="1:4">
      <c r="A106" s="1061">
        <v>105</v>
      </c>
      <c r="B106" t="s">
        <v>979</v>
      </c>
      <c r="C106" t="s">
        <v>985</v>
      </c>
      <c r="D106" t="s">
        <v>986</v>
      </c>
    </row>
    <row r="107" spans="1:4">
      <c r="A107" s="1061">
        <v>106</v>
      </c>
      <c r="B107" t="s">
        <v>979</v>
      </c>
      <c r="C107" t="s">
        <v>987</v>
      </c>
      <c r="D107" t="s">
        <v>988</v>
      </c>
    </row>
    <row r="108" spans="1:4">
      <c r="A108" s="1061">
        <v>107</v>
      </c>
      <c r="B108" t="s">
        <v>979</v>
      </c>
      <c r="C108" t="s">
        <v>989</v>
      </c>
      <c r="D108" t="s">
        <v>990</v>
      </c>
    </row>
    <row r="109" spans="1:4">
      <c r="A109" s="1061">
        <v>108</v>
      </c>
      <c r="B109" t="s">
        <v>979</v>
      </c>
      <c r="C109" t="s">
        <v>991</v>
      </c>
      <c r="D109" t="s">
        <v>992</v>
      </c>
    </row>
    <row r="110" spans="1:4">
      <c r="A110" s="1061">
        <v>109</v>
      </c>
      <c r="B110" t="s">
        <v>979</v>
      </c>
      <c r="C110" t="s">
        <v>993</v>
      </c>
      <c r="D110" t="s">
        <v>994</v>
      </c>
    </row>
    <row r="111" spans="1:4">
      <c r="A111" s="1061">
        <v>110</v>
      </c>
      <c r="B111" t="s">
        <v>979</v>
      </c>
      <c r="C111" t="s">
        <v>995</v>
      </c>
      <c r="D111" t="s">
        <v>996</v>
      </c>
    </row>
    <row r="112" spans="1:4">
      <c r="A112" s="1061">
        <v>111</v>
      </c>
      <c r="B112" t="s">
        <v>979</v>
      </c>
      <c r="C112" t="s">
        <v>997</v>
      </c>
      <c r="D112" t="s">
        <v>998</v>
      </c>
    </row>
    <row r="113" spans="1:4">
      <c r="A113" s="1061">
        <v>112</v>
      </c>
      <c r="B113" t="s">
        <v>979</v>
      </c>
      <c r="C113" t="s">
        <v>999</v>
      </c>
      <c r="D113" t="s">
        <v>1000</v>
      </c>
    </row>
    <row r="114" spans="1:4">
      <c r="A114" s="1061">
        <v>113</v>
      </c>
      <c r="B114" t="s">
        <v>979</v>
      </c>
      <c r="C114" t="s">
        <v>1001</v>
      </c>
      <c r="D114" t="s">
        <v>1002</v>
      </c>
    </row>
    <row r="115" spans="1:4">
      <c r="A115" s="1061">
        <v>114</v>
      </c>
      <c r="B115" t="s">
        <v>979</v>
      </c>
      <c r="C115" t="s">
        <v>1003</v>
      </c>
      <c r="D115" t="s">
        <v>1004</v>
      </c>
    </row>
    <row r="116" spans="1:4">
      <c r="A116" s="1061">
        <v>115</v>
      </c>
      <c r="B116" t="s">
        <v>979</v>
      </c>
      <c r="C116" t="s">
        <v>1005</v>
      </c>
      <c r="D116" t="s">
        <v>1006</v>
      </c>
    </row>
    <row r="117" spans="1:4">
      <c r="A117" s="1061">
        <v>116</v>
      </c>
      <c r="B117" t="s">
        <v>979</v>
      </c>
      <c r="C117" t="s">
        <v>1007</v>
      </c>
      <c r="D117" t="s">
        <v>1008</v>
      </c>
    </row>
    <row r="118" spans="1:4">
      <c r="A118" s="1061">
        <v>117</v>
      </c>
      <c r="B118" t="s">
        <v>979</v>
      </c>
      <c r="C118" t="s">
        <v>1009</v>
      </c>
      <c r="D118" t="s">
        <v>1010</v>
      </c>
    </row>
    <row r="119" spans="1:4">
      <c r="A119" s="1061">
        <v>118</v>
      </c>
      <c r="B119" t="s">
        <v>979</v>
      </c>
      <c r="C119" t="s">
        <v>1011</v>
      </c>
      <c r="D119" t="s">
        <v>1012</v>
      </c>
    </row>
    <row r="120" spans="1:4">
      <c r="A120" s="1061">
        <v>119</v>
      </c>
      <c r="B120" t="s">
        <v>979</v>
      </c>
      <c r="C120" t="s">
        <v>1013</v>
      </c>
      <c r="D120" t="s">
        <v>1014</v>
      </c>
    </row>
    <row r="121" spans="1:4">
      <c r="A121" s="1061">
        <v>120</v>
      </c>
      <c r="B121" t="s">
        <v>979</v>
      </c>
      <c r="C121" t="s">
        <v>1015</v>
      </c>
      <c r="D121" t="s">
        <v>1016</v>
      </c>
    </row>
    <row r="122" spans="1:4">
      <c r="A122" s="1061">
        <v>121</v>
      </c>
      <c r="B122" t="s">
        <v>979</v>
      </c>
      <c r="C122" t="s">
        <v>1017</v>
      </c>
      <c r="D122" t="s">
        <v>1018</v>
      </c>
    </row>
    <row r="123" spans="1:4">
      <c r="A123" s="1061">
        <v>122</v>
      </c>
      <c r="B123" t="s">
        <v>979</v>
      </c>
      <c r="C123" t="s">
        <v>1019</v>
      </c>
      <c r="D123" t="s">
        <v>1020</v>
      </c>
    </row>
    <row r="124" spans="1:4">
      <c r="A124" s="1061">
        <v>123</v>
      </c>
      <c r="B124" t="s">
        <v>1021</v>
      </c>
      <c r="C124" t="s">
        <v>1021</v>
      </c>
      <c r="D124" t="s">
        <v>1022</v>
      </c>
    </row>
    <row r="125" spans="1:4">
      <c r="A125" s="1061">
        <v>124</v>
      </c>
      <c r="B125" t="s">
        <v>1021</v>
      </c>
      <c r="C125" t="s">
        <v>1023</v>
      </c>
      <c r="D125" t="s">
        <v>1024</v>
      </c>
    </row>
    <row r="126" spans="1:4">
      <c r="A126" s="1061">
        <v>125</v>
      </c>
      <c r="B126" t="s">
        <v>1021</v>
      </c>
      <c r="C126" t="s">
        <v>1025</v>
      </c>
      <c r="D126" t="s">
        <v>1026</v>
      </c>
    </row>
    <row r="127" spans="1:4">
      <c r="A127" s="1061">
        <v>126</v>
      </c>
      <c r="B127" t="s">
        <v>1021</v>
      </c>
      <c r="C127" t="s">
        <v>1027</v>
      </c>
      <c r="D127" t="s">
        <v>1028</v>
      </c>
    </row>
    <row r="128" spans="1:4">
      <c r="A128" s="1061">
        <v>127</v>
      </c>
      <c r="B128" t="s">
        <v>1021</v>
      </c>
      <c r="C128" t="s">
        <v>1029</v>
      </c>
      <c r="D128" t="s">
        <v>1030</v>
      </c>
    </row>
    <row r="129" spans="1:4">
      <c r="A129" s="1061">
        <v>128</v>
      </c>
      <c r="B129" t="s">
        <v>1021</v>
      </c>
      <c r="C129" t="s">
        <v>1031</v>
      </c>
      <c r="D129" t="s">
        <v>1032</v>
      </c>
    </row>
    <row r="130" spans="1:4">
      <c r="A130" s="1061">
        <v>129</v>
      </c>
      <c r="B130" t="s">
        <v>1021</v>
      </c>
      <c r="C130" t="s">
        <v>1033</v>
      </c>
      <c r="D130" t="s">
        <v>1034</v>
      </c>
    </row>
    <row r="131" spans="1:4">
      <c r="A131" s="1061">
        <v>130</v>
      </c>
      <c r="B131" t="s">
        <v>1021</v>
      </c>
      <c r="C131" t="s">
        <v>1035</v>
      </c>
      <c r="D131" t="s">
        <v>1036</v>
      </c>
    </row>
    <row r="132" spans="1:4">
      <c r="A132" s="1061">
        <v>131</v>
      </c>
      <c r="B132" t="s">
        <v>1021</v>
      </c>
      <c r="C132" t="s">
        <v>1037</v>
      </c>
      <c r="D132" t="s">
        <v>1038</v>
      </c>
    </row>
    <row r="133" spans="1:4">
      <c r="A133" s="1061">
        <v>132</v>
      </c>
      <c r="B133" t="s">
        <v>1021</v>
      </c>
      <c r="C133" t="s">
        <v>1039</v>
      </c>
      <c r="D133" t="s">
        <v>1040</v>
      </c>
    </row>
    <row r="134" spans="1:4">
      <c r="A134" s="1061">
        <v>133</v>
      </c>
      <c r="B134" t="s">
        <v>1021</v>
      </c>
      <c r="C134" t="s">
        <v>1041</v>
      </c>
      <c r="D134" t="s">
        <v>1042</v>
      </c>
    </row>
    <row r="135" spans="1:4">
      <c r="A135" s="1061">
        <v>134</v>
      </c>
      <c r="B135" t="s">
        <v>1021</v>
      </c>
      <c r="C135" t="s">
        <v>1043</v>
      </c>
      <c r="D135" t="s">
        <v>1044</v>
      </c>
    </row>
    <row r="136" spans="1:4">
      <c r="A136" s="1061">
        <v>135</v>
      </c>
      <c r="B136" t="s">
        <v>1021</v>
      </c>
      <c r="C136" t="s">
        <v>1045</v>
      </c>
      <c r="D136" t="s">
        <v>1046</v>
      </c>
    </row>
    <row r="137" spans="1:4">
      <c r="A137" s="1061">
        <v>136</v>
      </c>
      <c r="B137" t="s">
        <v>1021</v>
      </c>
      <c r="C137" t="s">
        <v>1047</v>
      </c>
      <c r="D137" t="s">
        <v>1048</v>
      </c>
    </row>
    <row r="138" spans="1:4">
      <c r="A138" s="1061">
        <v>137</v>
      </c>
      <c r="B138" t="s">
        <v>1021</v>
      </c>
      <c r="C138" t="s">
        <v>1049</v>
      </c>
      <c r="D138" t="s">
        <v>1050</v>
      </c>
    </row>
    <row r="139" spans="1:4">
      <c r="A139" s="1061">
        <v>138</v>
      </c>
      <c r="B139" t="s">
        <v>1021</v>
      </c>
      <c r="C139" t="s">
        <v>1051</v>
      </c>
      <c r="D139" t="s">
        <v>1052</v>
      </c>
    </row>
    <row r="140" spans="1:4">
      <c r="A140" s="1061">
        <v>139</v>
      </c>
      <c r="B140" t="s">
        <v>1021</v>
      </c>
      <c r="C140" t="s">
        <v>1053</v>
      </c>
      <c r="D140" t="s">
        <v>1054</v>
      </c>
    </row>
    <row r="141" spans="1:4">
      <c r="A141" s="1061">
        <v>140</v>
      </c>
      <c r="B141" t="s">
        <v>1021</v>
      </c>
      <c r="C141" t="s">
        <v>1055</v>
      </c>
      <c r="D141" t="s">
        <v>1056</v>
      </c>
    </row>
    <row r="142" spans="1:4">
      <c r="A142" s="1061">
        <v>141</v>
      </c>
      <c r="B142" t="s">
        <v>1021</v>
      </c>
      <c r="C142" t="s">
        <v>1057</v>
      </c>
      <c r="D142" t="s">
        <v>1058</v>
      </c>
    </row>
    <row r="143" spans="1:4">
      <c r="A143" s="1061">
        <v>142</v>
      </c>
      <c r="B143" t="s">
        <v>1021</v>
      </c>
      <c r="C143" t="s">
        <v>1059</v>
      </c>
      <c r="D143" t="s">
        <v>1060</v>
      </c>
    </row>
    <row r="144" spans="1:4">
      <c r="A144" s="1061">
        <v>143</v>
      </c>
      <c r="B144" t="s">
        <v>1021</v>
      </c>
      <c r="C144" t="s">
        <v>1061</v>
      </c>
      <c r="D144" t="s">
        <v>1062</v>
      </c>
    </row>
    <row r="145" spans="1:4">
      <c r="A145" s="1061">
        <v>144</v>
      </c>
      <c r="B145" t="s">
        <v>1021</v>
      </c>
      <c r="C145" t="s">
        <v>1063</v>
      </c>
      <c r="D145" t="s">
        <v>1064</v>
      </c>
    </row>
    <row r="146" spans="1:4">
      <c r="A146" s="1061">
        <v>145</v>
      </c>
      <c r="B146" t="s">
        <v>1065</v>
      </c>
      <c r="C146" t="s">
        <v>1067</v>
      </c>
      <c r="D146" t="s">
        <v>1068</v>
      </c>
    </row>
    <row r="147" spans="1:4">
      <c r="A147" s="1061">
        <v>146</v>
      </c>
      <c r="B147" t="s">
        <v>1065</v>
      </c>
      <c r="C147" t="s">
        <v>1065</v>
      </c>
      <c r="D147" t="s">
        <v>1066</v>
      </c>
    </row>
    <row r="148" spans="1:4">
      <c r="A148" s="1061">
        <v>147</v>
      </c>
      <c r="B148" t="s">
        <v>1065</v>
      </c>
      <c r="C148" t="s">
        <v>1069</v>
      </c>
      <c r="D148" t="s">
        <v>1070</v>
      </c>
    </row>
    <row r="149" spans="1:4">
      <c r="A149" s="1061">
        <v>148</v>
      </c>
      <c r="B149" t="s">
        <v>1065</v>
      </c>
      <c r="C149" t="s">
        <v>1023</v>
      </c>
      <c r="D149" t="s">
        <v>1071</v>
      </c>
    </row>
    <row r="150" spans="1:4">
      <c r="A150" s="1061">
        <v>149</v>
      </c>
      <c r="B150" t="s">
        <v>1065</v>
      </c>
      <c r="C150" t="s">
        <v>1072</v>
      </c>
      <c r="D150" t="s">
        <v>1073</v>
      </c>
    </row>
    <row r="151" spans="1:4">
      <c r="A151" s="1061">
        <v>150</v>
      </c>
      <c r="B151" t="s">
        <v>1065</v>
      </c>
      <c r="C151" t="s">
        <v>1074</v>
      </c>
      <c r="D151" t="s">
        <v>1075</v>
      </c>
    </row>
    <row r="152" spans="1:4">
      <c r="A152" s="1061">
        <v>151</v>
      </c>
      <c r="B152" t="s">
        <v>1065</v>
      </c>
      <c r="C152" t="s">
        <v>1027</v>
      </c>
      <c r="D152" t="s">
        <v>1076</v>
      </c>
    </row>
    <row r="153" spans="1:4">
      <c r="A153" s="1061">
        <v>152</v>
      </c>
      <c r="B153" t="s">
        <v>1065</v>
      </c>
      <c r="C153" t="s">
        <v>1077</v>
      </c>
      <c r="D153" t="s">
        <v>1078</v>
      </c>
    </row>
    <row r="154" spans="1:4">
      <c r="A154" s="1061">
        <v>153</v>
      </c>
      <c r="B154" t="s">
        <v>1065</v>
      </c>
      <c r="C154" t="s">
        <v>1079</v>
      </c>
      <c r="D154" t="s">
        <v>1080</v>
      </c>
    </row>
    <row r="155" spans="1:4">
      <c r="A155" s="1061">
        <v>154</v>
      </c>
      <c r="B155" t="s">
        <v>1065</v>
      </c>
      <c r="C155" t="s">
        <v>1081</v>
      </c>
      <c r="D155" t="s">
        <v>1082</v>
      </c>
    </row>
    <row r="156" spans="1:4">
      <c r="A156" s="1061">
        <v>155</v>
      </c>
      <c r="B156" t="s">
        <v>1065</v>
      </c>
      <c r="C156" t="s">
        <v>1083</v>
      </c>
      <c r="D156" t="s">
        <v>1084</v>
      </c>
    </row>
    <row r="157" spans="1:4">
      <c r="A157" s="1061">
        <v>156</v>
      </c>
      <c r="B157" t="s">
        <v>1065</v>
      </c>
      <c r="C157" t="s">
        <v>1085</v>
      </c>
      <c r="D157" t="s">
        <v>1086</v>
      </c>
    </row>
    <row r="158" spans="1:4">
      <c r="A158" s="1061">
        <v>157</v>
      </c>
      <c r="B158" t="s">
        <v>1065</v>
      </c>
      <c r="C158" t="s">
        <v>1087</v>
      </c>
      <c r="D158" t="s">
        <v>1088</v>
      </c>
    </row>
    <row r="159" spans="1:4">
      <c r="A159" s="1061">
        <v>158</v>
      </c>
      <c r="B159" t="s">
        <v>1065</v>
      </c>
      <c r="C159" t="s">
        <v>1089</v>
      </c>
      <c r="D159" t="s">
        <v>1090</v>
      </c>
    </row>
    <row r="160" spans="1:4">
      <c r="A160" s="1061">
        <v>159</v>
      </c>
      <c r="B160" t="s">
        <v>1065</v>
      </c>
      <c r="C160" t="s">
        <v>1091</v>
      </c>
      <c r="D160" t="s">
        <v>1092</v>
      </c>
    </row>
    <row r="161" spans="1:4">
      <c r="A161" s="1061">
        <v>160</v>
      </c>
      <c r="B161" t="s">
        <v>1065</v>
      </c>
      <c r="C161" t="s">
        <v>1093</v>
      </c>
      <c r="D161" t="s">
        <v>1094</v>
      </c>
    </row>
    <row r="162" spans="1:4">
      <c r="A162" s="1061">
        <v>161</v>
      </c>
      <c r="B162" t="s">
        <v>1065</v>
      </c>
      <c r="C162" t="s">
        <v>1095</v>
      </c>
      <c r="D162" t="s">
        <v>1096</v>
      </c>
    </row>
    <row r="163" spans="1:4">
      <c r="A163" s="1061">
        <v>162</v>
      </c>
      <c r="B163" t="s">
        <v>1065</v>
      </c>
      <c r="C163" t="s">
        <v>1097</v>
      </c>
      <c r="D163" t="s">
        <v>1098</v>
      </c>
    </row>
    <row r="164" spans="1:4">
      <c r="A164" s="1061">
        <v>163</v>
      </c>
      <c r="B164" t="s">
        <v>1065</v>
      </c>
      <c r="C164" t="s">
        <v>1099</v>
      </c>
      <c r="D164" t="s">
        <v>1100</v>
      </c>
    </row>
    <row r="165" spans="1:4">
      <c r="A165" s="1061">
        <v>164</v>
      </c>
      <c r="B165" t="s">
        <v>1065</v>
      </c>
      <c r="C165" t="s">
        <v>1101</v>
      </c>
      <c r="D165" t="s">
        <v>1102</v>
      </c>
    </row>
    <row r="166" spans="1:4">
      <c r="A166" s="1061">
        <v>165</v>
      </c>
      <c r="B166" t="s">
        <v>1065</v>
      </c>
      <c r="C166" t="s">
        <v>1103</v>
      </c>
      <c r="D166" t="s">
        <v>1104</v>
      </c>
    </row>
    <row r="167" spans="1:4">
      <c r="A167" s="1061">
        <v>166</v>
      </c>
      <c r="B167" t="s">
        <v>1065</v>
      </c>
      <c r="C167" t="s">
        <v>1105</v>
      </c>
      <c r="D167" t="s">
        <v>1106</v>
      </c>
    </row>
    <row r="168" spans="1:4">
      <c r="A168" s="1061">
        <v>167</v>
      </c>
      <c r="B168" t="s">
        <v>1065</v>
      </c>
      <c r="C168" t="s">
        <v>1107</v>
      </c>
      <c r="D168" t="s">
        <v>1108</v>
      </c>
    </row>
    <row r="169" spans="1:4">
      <c r="A169" s="1061">
        <v>168</v>
      </c>
      <c r="B169" t="s">
        <v>1065</v>
      </c>
      <c r="C169" t="s">
        <v>1109</v>
      </c>
      <c r="D169" t="s">
        <v>1110</v>
      </c>
    </row>
    <row r="170" spans="1:4">
      <c r="A170" s="1061">
        <v>169</v>
      </c>
      <c r="B170" t="s">
        <v>1065</v>
      </c>
      <c r="C170" t="s">
        <v>1111</v>
      </c>
      <c r="D170" t="s">
        <v>1112</v>
      </c>
    </row>
    <row r="171" spans="1:4">
      <c r="A171" s="1061">
        <v>170</v>
      </c>
      <c r="B171" t="s">
        <v>1065</v>
      </c>
      <c r="C171" t="s">
        <v>1113</v>
      </c>
      <c r="D171" t="s">
        <v>1114</v>
      </c>
    </row>
    <row r="172" spans="1:4">
      <c r="A172" s="1061">
        <v>171</v>
      </c>
      <c r="B172" t="s">
        <v>1065</v>
      </c>
      <c r="C172" t="s">
        <v>1115</v>
      </c>
      <c r="D172" t="s">
        <v>1116</v>
      </c>
    </row>
    <row r="173" spans="1:4">
      <c r="A173" s="1061">
        <v>172</v>
      </c>
      <c r="B173" t="s">
        <v>1065</v>
      </c>
      <c r="C173" t="s">
        <v>1117</v>
      </c>
      <c r="D173" t="s">
        <v>1118</v>
      </c>
    </row>
    <row r="174" spans="1:4">
      <c r="A174" s="1061">
        <v>173</v>
      </c>
      <c r="B174" t="s">
        <v>1065</v>
      </c>
      <c r="C174" t="s">
        <v>1119</v>
      </c>
      <c r="D174" t="s">
        <v>1120</v>
      </c>
    </row>
    <row r="175" spans="1:4">
      <c r="A175" s="1061">
        <v>174</v>
      </c>
      <c r="B175" t="s">
        <v>1065</v>
      </c>
      <c r="C175" t="s">
        <v>1121</v>
      </c>
      <c r="D175" t="s">
        <v>1122</v>
      </c>
    </row>
    <row r="176" spans="1:4">
      <c r="A176" s="1061">
        <v>175</v>
      </c>
      <c r="B176" t="s">
        <v>1065</v>
      </c>
      <c r="C176" t="s">
        <v>1123</v>
      </c>
      <c r="D176" t="s">
        <v>1124</v>
      </c>
    </row>
    <row r="177" spans="1:4">
      <c r="A177" s="1061">
        <v>176</v>
      </c>
      <c r="B177" t="s">
        <v>1065</v>
      </c>
      <c r="C177" t="s">
        <v>1125</v>
      </c>
      <c r="D177" t="s">
        <v>1126</v>
      </c>
    </row>
    <row r="178" spans="1:4">
      <c r="A178" s="1061">
        <v>177</v>
      </c>
      <c r="B178" t="s">
        <v>1065</v>
      </c>
      <c r="C178" t="s">
        <v>1127</v>
      </c>
      <c r="D178" t="s">
        <v>1128</v>
      </c>
    </row>
    <row r="179" spans="1:4">
      <c r="A179" s="1061">
        <v>178</v>
      </c>
      <c r="B179" t="s">
        <v>1065</v>
      </c>
      <c r="C179" t="s">
        <v>1129</v>
      </c>
      <c r="D179" t="s">
        <v>1130</v>
      </c>
    </row>
    <row r="180" spans="1:4">
      <c r="A180" s="1061">
        <v>179</v>
      </c>
      <c r="B180" t="s">
        <v>1065</v>
      </c>
      <c r="C180" t="s">
        <v>1131</v>
      </c>
      <c r="D180" t="s">
        <v>1132</v>
      </c>
    </row>
    <row r="181" spans="1:4">
      <c r="A181" s="1061">
        <v>180</v>
      </c>
      <c r="B181" t="s">
        <v>1065</v>
      </c>
      <c r="C181" t="s">
        <v>1133</v>
      </c>
      <c r="D181" t="s">
        <v>1134</v>
      </c>
    </row>
    <row r="182" spans="1:4">
      <c r="A182" s="1061">
        <v>181</v>
      </c>
      <c r="B182" t="s">
        <v>1065</v>
      </c>
      <c r="C182" t="s">
        <v>1135</v>
      </c>
      <c r="D182" t="s">
        <v>1136</v>
      </c>
    </row>
    <row r="183" spans="1:4">
      <c r="A183" s="1061">
        <v>182</v>
      </c>
      <c r="B183" t="s">
        <v>1065</v>
      </c>
      <c r="C183" t="s">
        <v>1137</v>
      </c>
      <c r="D183" t="s">
        <v>1138</v>
      </c>
    </row>
    <row r="184" spans="1:4">
      <c r="A184" s="1061">
        <v>183</v>
      </c>
      <c r="B184" t="s">
        <v>1139</v>
      </c>
      <c r="C184" t="s">
        <v>1141</v>
      </c>
      <c r="D184" t="s">
        <v>1142</v>
      </c>
    </row>
    <row r="185" spans="1:4">
      <c r="A185" s="1061">
        <v>184</v>
      </c>
      <c r="B185" t="s">
        <v>1139</v>
      </c>
      <c r="C185" t="s">
        <v>1139</v>
      </c>
      <c r="D185" t="s">
        <v>1140</v>
      </c>
    </row>
    <row r="186" spans="1:4">
      <c r="A186" s="1061">
        <v>185</v>
      </c>
      <c r="B186" t="s">
        <v>1139</v>
      </c>
      <c r="C186" t="s">
        <v>1143</v>
      </c>
      <c r="D186" t="s">
        <v>1144</v>
      </c>
    </row>
    <row r="187" spans="1:4">
      <c r="A187" s="1061">
        <v>186</v>
      </c>
      <c r="B187" t="s">
        <v>1139</v>
      </c>
      <c r="C187" t="s">
        <v>1145</v>
      </c>
      <c r="D187" t="s">
        <v>1146</v>
      </c>
    </row>
    <row r="188" spans="1:4">
      <c r="A188" s="1061">
        <v>187</v>
      </c>
      <c r="B188" t="s">
        <v>1139</v>
      </c>
      <c r="C188" t="s">
        <v>1147</v>
      </c>
      <c r="D188" t="s">
        <v>1148</v>
      </c>
    </row>
    <row r="189" spans="1:4">
      <c r="A189" s="1061">
        <v>188</v>
      </c>
      <c r="B189" t="s">
        <v>1139</v>
      </c>
      <c r="C189" t="s">
        <v>1149</v>
      </c>
      <c r="D189" t="s">
        <v>1150</v>
      </c>
    </row>
    <row r="190" spans="1:4">
      <c r="A190" s="1061">
        <v>189</v>
      </c>
      <c r="B190" t="s">
        <v>1139</v>
      </c>
      <c r="C190" t="s">
        <v>1151</v>
      </c>
      <c r="D190" t="s">
        <v>1152</v>
      </c>
    </row>
    <row r="191" spans="1:4">
      <c r="A191" s="1061">
        <v>190</v>
      </c>
      <c r="B191" t="s">
        <v>1139</v>
      </c>
      <c r="C191" t="s">
        <v>1153</v>
      </c>
      <c r="D191" t="s">
        <v>1154</v>
      </c>
    </row>
    <row r="192" spans="1:4">
      <c r="A192" s="1061">
        <v>191</v>
      </c>
      <c r="B192" t="s">
        <v>1139</v>
      </c>
      <c r="C192" t="s">
        <v>1155</v>
      </c>
      <c r="D192" t="s">
        <v>1156</v>
      </c>
    </row>
    <row r="193" spans="1:4">
      <c r="A193" s="1061">
        <v>192</v>
      </c>
      <c r="B193" t="s">
        <v>1139</v>
      </c>
      <c r="C193" t="s">
        <v>1157</v>
      </c>
      <c r="D193" t="s">
        <v>1158</v>
      </c>
    </row>
    <row r="194" spans="1:4">
      <c r="A194" s="1061">
        <v>193</v>
      </c>
      <c r="B194" t="s">
        <v>1139</v>
      </c>
      <c r="C194" t="s">
        <v>1159</v>
      </c>
      <c r="D194" t="s">
        <v>1160</v>
      </c>
    </row>
    <row r="195" spans="1:4">
      <c r="A195" s="1061">
        <v>194</v>
      </c>
      <c r="B195" t="s">
        <v>1139</v>
      </c>
      <c r="C195" t="s">
        <v>1161</v>
      </c>
      <c r="D195" t="s">
        <v>1162</v>
      </c>
    </row>
    <row r="196" spans="1:4">
      <c r="A196" s="1061">
        <v>195</v>
      </c>
      <c r="B196" t="s">
        <v>1139</v>
      </c>
      <c r="C196" t="s">
        <v>1163</v>
      </c>
      <c r="D196" t="s">
        <v>1164</v>
      </c>
    </row>
    <row r="197" spans="1:4">
      <c r="A197" s="1061">
        <v>196</v>
      </c>
      <c r="B197" t="s">
        <v>1139</v>
      </c>
      <c r="C197" t="s">
        <v>1165</v>
      </c>
      <c r="D197" t="s">
        <v>1166</v>
      </c>
    </row>
    <row r="198" spans="1:4">
      <c r="A198" s="1061">
        <v>197</v>
      </c>
      <c r="B198" t="s">
        <v>1139</v>
      </c>
      <c r="C198" t="s">
        <v>1167</v>
      </c>
      <c r="D198" t="s">
        <v>1168</v>
      </c>
    </row>
    <row r="199" spans="1:4">
      <c r="A199" s="1061">
        <v>198</v>
      </c>
      <c r="B199" t="s">
        <v>1139</v>
      </c>
      <c r="C199" t="s">
        <v>1169</v>
      </c>
      <c r="D199" t="s">
        <v>1170</v>
      </c>
    </row>
    <row r="200" spans="1:4">
      <c r="A200" s="1061">
        <v>199</v>
      </c>
      <c r="B200" t="s">
        <v>1139</v>
      </c>
      <c r="C200" t="s">
        <v>1171</v>
      </c>
      <c r="D200" t="s">
        <v>1172</v>
      </c>
    </row>
    <row r="201" spans="1:4">
      <c r="A201" s="1061">
        <v>200</v>
      </c>
      <c r="B201" t="s">
        <v>1139</v>
      </c>
      <c r="C201" t="s">
        <v>1173</v>
      </c>
      <c r="D201" t="s">
        <v>1174</v>
      </c>
    </row>
    <row r="202" spans="1:4">
      <c r="A202" s="1061">
        <v>201</v>
      </c>
      <c r="B202" t="s">
        <v>1139</v>
      </c>
      <c r="C202" t="s">
        <v>1175</v>
      </c>
      <c r="D202" t="s">
        <v>1176</v>
      </c>
    </row>
    <row r="203" spans="1:4">
      <c r="A203" s="1061">
        <v>202</v>
      </c>
      <c r="B203" t="s">
        <v>1139</v>
      </c>
      <c r="C203" t="s">
        <v>1177</v>
      </c>
      <c r="D203" t="s">
        <v>1178</v>
      </c>
    </row>
    <row r="204" spans="1:4">
      <c r="A204" s="1061">
        <v>203</v>
      </c>
      <c r="B204" t="s">
        <v>1139</v>
      </c>
      <c r="C204" t="s">
        <v>1179</v>
      </c>
      <c r="D204" t="s">
        <v>1180</v>
      </c>
    </row>
    <row r="205" spans="1:4">
      <c r="A205" s="1061">
        <v>204</v>
      </c>
      <c r="B205" t="s">
        <v>1139</v>
      </c>
      <c r="C205" t="s">
        <v>1181</v>
      </c>
      <c r="D205" t="s">
        <v>1182</v>
      </c>
    </row>
    <row r="206" spans="1:4">
      <c r="A206" s="1061">
        <v>205</v>
      </c>
      <c r="B206" t="s">
        <v>1139</v>
      </c>
      <c r="C206" t="s">
        <v>1183</v>
      </c>
      <c r="D206" t="s">
        <v>1184</v>
      </c>
    </row>
    <row r="207" spans="1:4">
      <c r="A207" s="1061">
        <v>206</v>
      </c>
      <c r="B207" t="s">
        <v>1185</v>
      </c>
      <c r="C207" t="s">
        <v>1187</v>
      </c>
      <c r="D207" t="s">
        <v>1188</v>
      </c>
    </row>
    <row r="208" spans="1:4">
      <c r="A208" s="1061">
        <v>207</v>
      </c>
      <c r="B208" t="s">
        <v>1185</v>
      </c>
      <c r="C208" t="s">
        <v>1185</v>
      </c>
      <c r="D208" t="s">
        <v>1186</v>
      </c>
    </row>
    <row r="209" spans="1:4">
      <c r="A209" s="1061">
        <v>208</v>
      </c>
      <c r="B209" t="s">
        <v>1185</v>
      </c>
      <c r="C209" t="s">
        <v>1189</v>
      </c>
      <c r="D209" t="s">
        <v>1190</v>
      </c>
    </row>
    <row r="210" spans="1:4">
      <c r="A210" s="1061">
        <v>209</v>
      </c>
      <c r="B210" t="s">
        <v>1185</v>
      </c>
      <c r="C210" t="s">
        <v>1191</v>
      </c>
      <c r="D210" t="s">
        <v>1192</v>
      </c>
    </row>
    <row r="211" spans="1:4">
      <c r="A211" s="1061">
        <v>210</v>
      </c>
      <c r="B211" t="s">
        <v>1185</v>
      </c>
      <c r="C211" t="s">
        <v>1193</v>
      </c>
      <c r="D211" t="s">
        <v>1194</v>
      </c>
    </row>
    <row r="212" spans="1:4">
      <c r="A212" s="1061">
        <v>211</v>
      </c>
      <c r="B212" t="s">
        <v>1185</v>
      </c>
      <c r="C212" t="s">
        <v>1195</v>
      </c>
      <c r="D212" t="s">
        <v>1196</v>
      </c>
    </row>
    <row r="213" spans="1:4">
      <c r="A213" s="1061">
        <v>212</v>
      </c>
      <c r="B213" t="s">
        <v>1185</v>
      </c>
      <c r="C213" t="s">
        <v>1197</v>
      </c>
      <c r="D213" t="s">
        <v>1198</v>
      </c>
    </row>
    <row r="214" spans="1:4">
      <c r="A214" s="1061">
        <v>213</v>
      </c>
      <c r="B214" t="s">
        <v>1185</v>
      </c>
      <c r="C214" t="s">
        <v>1199</v>
      </c>
      <c r="D214" t="s">
        <v>1200</v>
      </c>
    </row>
    <row r="215" spans="1:4">
      <c r="A215" s="1061">
        <v>214</v>
      </c>
      <c r="B215" t="s">
        <v>1185</v>
      </c>
      <c r="C215" t="s">
        <v>1201</v>
      </c>
      <c r="D215" t="s">
        <v>1202</v>
      </c>
    </row>
    <row r="216" spans="1:4">
      <c r="A216" s="1061">
        <v>215</v>
      </c>
      <c r="B216" t="s">
        <v>1185</v>
      </c>
      <c r="C216" t="s">
        <v>1203</v>
      </c>
      <c r="D216" t="s">
        <v>1204</v>
      </c>
    </row>
    <row r="217" spans="1:4">
      <c r="A217" s="1061">
        <v>216</v>
      </c>
      <c r="B217" t="s">
        <v>1185</v>
      </c>
      <c r="C217" t="s">
        <v>1205</v>
      </c>
      <c r="D217" t="s">
        <v>1206</v>
      </c>
    </row>
    <row r="218" spans="1:4">
      <c r="A218" s="1061">
        <v>217</v>
      </c>
      <c r="B218" t="s">
        <v>1185</v>
      </c>
      <c r="C218" t="s">
        <v>1207</v>
      </c>
      <c r="D218" t="s">
        <v>1208</v>
      </c>
    </row>
    <row r="219" spans="1:4">
      <c r="A219" s="1061">
        <v>218</v>
      </c>
      <c r="B219" t="s">
        <v>1185</v>
      </c>
      <c r="C219" t="s">
        <v>1209</v>
      </c>
      <c r="D219" t="s">
        <v>1210</v>
      </c>
    </row>
    <row r="220" spans="1:4">
      <c r="A220" s="1061">
        <v>219</v>
      </c>
      <c r="B220" t="s">
        <v>1185</v>
      </c>
      <c r="C220" t="s">
        <v>1211</v>
      </c>
      <c r="D220" t="s">
        <v>1212</v>
      </c>
    </row>
    <row r="221" spans="1:4">
      <c r="A221" s="1061">
        <v>220</v>
      </c>
      <c r="B221" t="s">
        <v>1185</v>
      </c>
      <c r="C221" t="s">
        <v>1213</v>
      </c>
      <c r="D221" t="s">
        <v>1214</v>
      </c>
    </row>
    <row r="222" spans="1:4">
      <c r="A222" s="1061">
        <v>221</v>
      </c>
      <c r="B222" t="s">
        <v>1185</v>
      </c>
      <c r="C222" t="s">
        <v>1215</v>
      </c>
      <c r="D222" t="s">
        <v>1216</v>
      </c>
    </row>
    <row r="223" spans="1:4">
      <c r="A223" s="1061">
        <v>222</v>
      </c>
      <c r="B223" t="s">
        <v>1185</v>
      </c>
      <c r="C223" t="s">
        <v>1217</v>
      </c>
      <c r="D223" t="s">
        <v>1218</v>
      </c>
    </row>
    <row r="224" spans="1:4">
      <c r="A224" s="1061">
        <v>223</v>
      </c>
      <c r="B224" t="s">
        <v>1185</v>
      </c>
      <c r="C224" t="s">
        <v>1219</v>
      </c>
      <c r="D224" t="s">
        <v>1220</v>
      </c>
    </row>
    <row r="225" spans="1:4">
      <c r="A225" s="1061">
        <v>224</v>
      </c>
      <c r="B225" t="s">
        <v>1221</v>
      </c>
      <c r="C225" t="s">
        <v>1221</v>
      </c>
      <c r="D225" t="s">
        <v>1222</v>
      </c>
    </row>
    <row r="226" spans="1:4">
      <c r="A226" s="1061">
        <v>225</v>
      </c>
      <c r="B226" t="s">
        <v>1221</v>
      </c>
      <c r="C226" t="s">
        <v>1223</v>
      </c>
      <c r="D226" t="s">
        <v>1224</v>
      </c>
    </row>
    <row r="227" spans="1:4">
      <c r="A227" s="1061">
        <v>226</v>
      </c>
      <c r="B227" t="s">
        <v>1221</v>
      </c>
      <c r="C227" t="s">
        <v>1225</v>
      </c>
      <c r="D227" t="s">
        <v>1226</v>
      </c>
    </row>
    <row r="228" spans="1:4">
      <c r="A228" s="1061">
        <v>227</v>
      </c>
      <c r="B228" t="s">
        <v>1221</v>
      </c>
      <c r="C228" t="s">
        <v>1227</v>
      </c>
      <c r="D228" t="s">
        <v>1228</v>
      </c>
    </row>
    <row r="229" spans="1:4">
      <c r="A229" s="1061">
        <v>228</v>
      </c>
      <c r="B229" t="s">
        <v>1221</v>
      </c>
      <c r="C229" t="s">
        <v>1229</v>
      </c>
      <c r="D229" t="s">
        <v>1230</v>
      </c>
    </row>
    <row r="230" spans="1:4">
      <c r="A230" s="1061">
        <v>229</v>
      </c>
      <c r="B230" t="s">
        <v>1221</v>
      </c>
      <c r="C230" t="s">
        <v>1231</v>
      </c>
      <c r="D230" t="s">
        <v>1232</v>
      </c>
    </row>
    <row r="231" spans="1:4">
      <c r="A231" s="1061">
        <v>230</v>
      </c>
      <c r="B231" t="s">
        <v>1221</v>
      </c>
      <c r="C231" t="s">
        <v>1233</v>
      </c>
      <c r="D231" t="s">
        <v>1234</v>
      </c>
    </row>
    <row r="232" spans="1:4">
      <c r="A232" s="1061">
        <v>231</v>
      </c>
      <c r="B232" t="s">
        <v>1221</v>
      </c>
      <c r="C232" t="s">
        <v>1235</v>
      </c>
      <c r="D232" t="s">
        <v>1236</v>
      </c>
    </row>
    <row r="233" spans="1:4">
      <c r="A233" s="1061">
        <v>232</v>
      </c>
      <c r="B233" t="s">
        <v>1221</v>
      </c>
      <c r="C233" t="s">
        <v>1237</v>
      </c>
      <c r="D233" t="s">
        <v>1238</v>
      </c>
    </row>
    <row r="234" spans="1:4">
      <c r="A234" s="1061">
        <v>233</v>
      </c>
      <c r="B234" t="s">
        <v>1221</v>
      </c>
      <c r="C234" t="s">
        <v>1239</v>
      </c>
      <c r="D234" t="s">
        <v>1240</v>
      </c>
    </row>
    <row r="235" spans="1:4">
      <c r="A235" s="1061">
        <v>234</v>
      </c>
      <c r="B235" t="s">
        <v>1221</v>
      </c>
      <c r="C235" t="s">
        <v>1241</v>
      </c>
      <c r="D235" t="s">
        <v>1242</v>
      </c>
    </row>
    <row r="236" spans="1:4">
      <c r="A236" s="1061">
        <v>235</v>
      </c>
      <c r="B236" t="s">
        <v>1221</v>
      </c>
      <c r="C236" t="s">
        <v>1243</v>
      </c>
      <c r="D236" t="s">
        <v>1244</v>
      </c>
    </row>
    <row r="237" spans="1:4">
      <c r="A237" s="1061">
        <v>236</v>
      </c>
      <c r="B237" t="s">
        <v>1221</v>
      </c>
      <c r="C237" t="s">
        <v>1245</v>
      </c>
      <c r="D237" t="s">
        <v>1246</v>
      </c>
    </row>
    <row r="238" spans="1:4">
      <c r="A238" s="1061">
        <v>237</v>
      </c>
      <c r="B238" t="s">
        <v>1247</v>
      </c>
      <c r="C238" t="s">
        <v>1249</v>
      </c>
      <c r="D238" t="s">
        <v>1250</v>
      </c>
    </row>
    <row r="239" spans="1:4">
      <c r="A239" s="1061">
        <v>238</v>
      </c>
      <c r="B239" t="s">
        <v>1247</v>
      </c>
      <c r="C239" t="s">
        <v>1247</v>
      </c>
      <c r="D239" t="s">
        <v>1248</v>
      </c>
    </row>
    <row r="240" spans="1:4">
      <c r="A240" s="1061">
        <v>239</v>
      </c>
      <c r="B240" t="s">
        <v>1247</v>
      </c>
      <c r="C240" t="s">
        <v>1251</v>
      </c>
      <c r="D240" t="s">
        <v>1252</v>
      </c>
    </row>
    <row r="241" spans="1:4">
      <c r="A241" s="1061">
        <v>240</v>
      </c>
      <c r="B241" t="s">
        <v>1247</v>
      </c>
      <c r="C241" t="s">
        <v>1253</v>
      </c>
      <c r="D241" t="s">
        <v>1254</v>
      </c>
    </row>
    <row r="242" spans="1:4">
      <c r="A242" s="1061">
        <v>241</v>
      </c>
      <c r="B242" t="s">
        <v>1247</v>
      </c>
      <c r="C242" t="s">
        <v>1255</v>
      </c>
      <c r="D242" t="s">
        <v>1256</v>
      </c>
    </row>
    <row r="243" spans="1:4">
      <c r="A243" s="1061">
        <v>242</v>
      </c>
      <c r="B243" t="s">
        <v>1247</v>
      </c>
      <c r="C243" t="s">
        <v>1257</v>
      </c>
      <c r="D243" t="s">
        <v>1258</v>
      </c>
    </row>
    <row r="244" spans="1:4">
      <c r="A244" s="1061">
        <v>243</v>
      </c>
      <c r="B244" t="s">
        <v>1247</v>
      </c>
      <c r="C244" t="s">
        <v>1259</v>
      </c>
      <c r="D244" t="s">
        <v>1260</v>
      </c>
    </row>
    <row r="245" spans="1:4">
      <c r="A245" s="1061">
        <v>244</v>
      </c>
      <c r="B245" t="s">
        <v>1247</v>
      </c>
      <c r="C245" t="s">
        <v>1261</v>
      </c>
      <c r="D245" t="s">
        <v>1262</v>
      </c>
    </row>
    <row r="246" spans="1:4">
      <c r="A246" s="1061">
        <v>245</v>
      </c>
      <c r="B246" t="s">
        <v>1247</v>
      </c>
      <c r="C246" t="s">
        <v>1263</v>
      </c>
      <c r="D246" t="s">
        <v>1264</v>
      </c>
    </row>
    <row r="247" spans="1:4">
      <c r="A247" s="1061">
        <v>246</v>
      </c>
      <c r="B247" t="s">
        <v>1247</v>
      </c>
      <c r="C247" t="s">
        <v>1265</v>
      </c>
      <c r="D247" t="s">
        <v>1266</v>
      </c>
    </row>
    <row r="248" spans="1:4">
      <c r="A248" s="1061">
        <v>247</v>
      </c>
      <c r="B248" t="s">
        <v>1247</v>
      </c>
      <c r="C248" t="s">
        <v>1267</v>
      </c>
      <c r="D248" t="s">
        <v>1268</v>
      </c>
    </row>
    <row r="249" spans="1:4">
      <c r="A249" s="1061">
        <v>248</v>
      </c>
      <c r="B249" t="s">
        <v>1247</v>
      </c>
      <c r="C249" t="s">
        <v>1269</v>
      </c>
      <c r="D249" t="s">
        <v>1270</v>
      </c>
    </row>
    <row r="250" spans="1:4">
      <c r="A250" s="1061">
        <v>249</v>
      </c>
      <c r="B250" t="s">
        <v>1247</v>
      </c>
      <c r="C250" t="s">
        <v>1271</v>
      </c>
      <c r="D250" t="s">
        <v>1272</v>
      </c>
    </row>
    <row r="251" spans="1:4">
      <c r="A251" s="1061">
        <v>250</v>
      </c>
      <c r="B251" t="s">
        <v>1247</v>
      </c>
      <c r="C251" t="s">
        <v>1273</v>
      </c>
      <c r="D251" t="s">
        <v>1274</v>
      </c>
    </row>
    <row r="252" spans="1:4">
      <c r="A252" s="1061">
        <v>251</v>
      </c>
      <c r="B252" t="s">
        <v>1247</v>
      </c>
      <c r="C252" t="s">
        <v>1275</v>
      </c>
      <c r="D252" t="s">
        <v>1276</v>
      </c>
    </row>
    <row r="253" spans="1:4">
      <c r="A253" s="1061">
        <v>252</v>
      </c>
      <c r="B253" t="s">
        <v>1277</v>
      </c>
      <c r="C253" t="s">
        <v>1277</v>
      </c>
      <c r="D253" t="s">
        <v>1278</v>
      </c>
    </row>
    <row r="254" spans="1:4">
      <c r="A254" s="1061">
        <v>253</v>
      </c>
      <c r="B254" t="s">
        <v>1277</v>
      </c>
      <c r="C254" t="s">
        <v>1279</v>
      </c>
      <c r="D254" t="s">
        <v>1280</v>
      </c>
    </row>
    <row r="255" spans="1:4">
      <c r="A255" s="1061">
        <v>254</v>
      </c>
      <c r="B255" t="s">
        <v>1277</v>
      </c>
      <c r="C255" t="s">
        <v>1281</v>
      </c>
      <c r="D255" t="s">
        <v>1282</v>
      </c>
    </row>
    <row r="256" spans="1:4">
      <c r="A256" s="1061">
        <v>255</v>
      </c>
      <c r="B256" t="s">
        <v>1277</v>
      </c>
      <c r="C256" t="s">
        <v>1283</v>
      </c>
      <c r="D256" t="s">
        <v>1284</v>
      </c>
    </row>
    <row r="257" spans="1:4">
      <c r="A257" s="1061">
        <v>256</v>
      </c>
      <c r="B257" t="s">
        <v>1277</v>
      </c>
      <c r="C257" t="s">
        <v>1285</v>
      </c>
      <c r="D257" t="s">
        <v>1286</v>
      </c>
    </row>
    <row r="258" spans="1:4">
      <c r="A258" s="1061">
        <v>257</v>
      </c>
      <c r="B258" t="s">
        <v>1277</v>
      </c>
      <c r="C258" t="s">
        <v>1287</v>
      </c>
      <c r="D258" t="s">
        <v>1288</v>
      </c>
    </row>
    <row r="259" spans="1:4">
      <c r="A259" s="1061">
        <v>258</v>
      </c>
      <c r="B259" t="s">
        <v>1277</v>
      </c>
      <c r="C259" t="s">
        <v>1289</v>
      </c>
      <c r="D259" t="s">
        <v>1290</v>
      </c>
    </row>
    <row r="260" spans="1:4">
      <c r="A260" s="1061">
        <v>259</v>
      </c>
      <c r="B260" t="s">
        <v>1277</v>
      </c>
      <c r="C260" t="s">
        <v>1291</v>
      </c>
      <c r="D260" t="s">
        <v>1292</v>
      </c>
    </row>
    <row r="261" spans="1:4">
      <c r="A261" s="1061">
        <v>260</v>
      </c>
      <c r="B261" t="s">
        <v>1277</v>
      </c>
      <c r="C261" t="s">
        <v>1293</v>
      </c>
      <c r="D261" t="s">
        <v>1294</v>
      </c>
    </row>
    <row r="262" spans="1:4">
      <c r="A262" s="1061">
        <v>261</v>
      </c>
      <c r="B262" t="s">
        <v>1277</v>
      </c>
      <c r="C262" t="s">
        <v>1295</v>
      </c>
      <c r="D262" t="s">
        <v>1296</v>
      </c>
    </row>
    <row r="263" spans="1:4">
      <c r="A263" s="1061">
        <v>262</v>
      </c>
      <c r="B263" t="s">
        <v>1277</v>
      </c>
      <c r="C263" t="s">
        <v>1297</v>
      </c>
      <c r="D263" t="s">
        <v>1298</v>
      </c>
    </row>
    <row r="264" spans="1:4">
      <c r="A264" s="1061">
        <v>263</v>
      </c>
      <c r="B264" t="s">
        <v>1277</v>
      </c>
      <c r="C264" t="s">
        <v>1299</v>
      </c>
      <c r="D264" t="s">
        <v>1300</v>
      </c>
    </row>
    <row r="265" spans="1:4">
      <c r="A265" s="1061">
        <v>264</v>
      </c>
      <c r="B265" t="s">
        <v>1277</v>
      </c>
      <c r="C265" t="s">
        <v>1301</v>
      </c>
      <c r="D265" t="s">
        <v>1302</v>
      </c>
    </row>
    <row r="266" spans="1:4">
      <c r="A266" s="1061">
        <v>265</v>
      </c>
      <c r="B266" t="s">
        <v>1277</v>
      </c>
      <c r="C266" t="s">
        <v>1303</v>
      </c>
      <c r="D266" t="s">
        <v>1304</v>
      </c>
    </row>
    <row r="267" spans="1:4">
      <c r="A267" s="1061">
        <v>266</v>
      </c>
      <c r="B267" t="s">
        <v>1277</v>
      </c>
      <c r="C267" t="s">
        <v>1305</v>
      </c>
      <c r="D267" t="s">
        <v>1306</v>
      </c>
    </row>
    <row r="268" spans="1:4">
      <c r="A268" s="1061">
        <v>267</v>
      </c>
      <c r="B268" t="s">
        <v>1277</v>
      </c>
      <c r="C268" t="s">
        <v>1307</v>
      </c>
      <c r="D268" t="s">
        <v>1308</v>
      </c>
    </row>
    <row r="269" spans="1:4">
      <c r="A269" s="1061">
        <v>268</v>
      </c>
      <c r="B269" t="s">
        <v>1277</v>
      </c>
      <c r="C269" t="s">
        <v>1309</v>
      </c>
      <c r="D269" t="s">
        <v>1310</v>
      </c>
    </row>
    <row r="270" spans="1:4">
      <c r="A270" s="1061">
        <v>269</v>
      </c>
      <c r="B270" t="s">
        <v>1277</v>
      </c>
      <c r="C270" t="s">
        <v>1311</v>
      </c>
      <c r="D270" t="s">
        <v>1312</v>
      </c>
    </row>
    <row r="271" spans="1:4">
      <c r="A271" s="1061">
        <v>270</v>
      </c>
      <c r="B271" t="s">
        <v>1277</v>
      </c>
      <c r="C271" t="s">
        <v>1313</v>
      </c>
      <c r="D271" t="s">
        <v>1314</v>
      </c>
    </row>
    <row r="272" spans="1:4">
      <c r="A272" s="1061">
        <v>271</v>
      </c>
      <c r="B272" t="s">
        <v>1315</v>
      </c>
      <c r="C272" t="s">
        <v>1317</v>
      </c>
      <c r="D272" t="s">
        <v>1318</v>
      </c>
    </row>
    <row r="273" spans="1:4">
      <c r="A273" s="1061">
        <v>272</v>
      </c>
      <c r="B273" t="s">
        <v>1315</v>
      </c>
      <c r="C273" t="s">
        <v>1319</v>
      </c>
      <c r="D273" t="s">
        <v>1320</v>
      </c>
    </row>
    <row r="274" spans="1:4">
      <c r="A274" s="1061">
        <v>273</v>
      </c>
      <c r="B274" t="s">
        <v>1315</v>
      </c>
      <c r="C274" t="s">
        <v>1321</v>
      </c>
      <c r="D274" t="s">
        <v>1322</v>
      </c>
    </row>
    <row r="275" spans="1:4">
      <c r="A275" s="1061">
        <v>274</v>
      </c>
      <c r="B275" t="s">
        <v>1315</v>
      </c>
      <c r="C275" t="s">
        <v>1315</v>
      </c>
      <c r="D275" t="s">
        <v>1316</v>
      </c>
    </row>
    <row r="276" spans="1:4">
      <c r="A276" s="1061">
        <v>275</v>
      </c>
      <c r="B276" t="s">
        <v>1315</v>
      </c>
      <c r="C276" t="s">
        <v>1323</v>
      </c>
      <c r="D276" t="s">
        <v>1324</v>
      </c>
    </row>
    <row r="277" spans="1:4">
      <c r="A277" s="1061">
        <v>276</v>
      </c>
      <c r="B277" t="s">
        <v>1315</v>
      </c>
      <c r="C277" t="s">
        <v>1325</v>
      </c>
      <c r="D277" t="s">
        <v>1326</v>
      </c>
    </row>
    <row r="278" spans="1:4">
      <c r="A278" s="1061">
        <v>277</v>
      </c>
      <c r="B278" t="s">
        <v>1315</v>
      </c>
      <c r="C278" t="s">
        <v>1327</v>
      </c>
      <c r="D278" t="s">
        <v>1328</v>
      </c>
    </row>
    <row r="279" spans="1:4">
      <c r="A279" s="1061">
        <v>278</v>
      </c>
      <c r="B279" t="s">
        <v>1315</v>
      </c>
      <c r="C279" t="s">
        <v>1329</v>
      </c>
      <c r="D279" t="s">
        <v>1330</v>
      </c>
    </row>
    <row r="280" spans="1:4">
      <c r="A280" s="1061">
        <v>279</v>
      </c>
      <c r="B280" t="s">
        <v>1315</v>
      </c>
      <c r="C280" t="s">
        <v>1331</v>
      </c>
      <c r="D280" t="s">
        <v>1332</v>
      </c>
    </row>
    <row r="281" spans="1:4">
      <c r="A281" s="1061">
        <v>280</v>
      </c>
      <c r="B281" t="s">
        <v>1315</v>
      </c>
      <c r="C281" t="s">
        <v>802</v>
      </c>
      <c r="D281" t="s">
        <v>1333</v>
      </c>
    </row>
    <row r="282" spans="1:4">
      <c r="A282" s="1061">
        <v>281</v>
      </c>
      <c r="B282" t="s">
        <v>1315</v>
      </c>
      <c r="C282" t="s">
        <v>1334</v>
      </c>
      <c r="D282" t="s">
        <v>1335</v>
      </c>
    </row>
    <row r="283" spans="1:4">
      <c r="A283" s="1061">
        <v>282</v>
      </c>
      <c r="B283" t="s">
        <v>1315</v>
      </c>
      <c r="C283" t="s">
        <v>1336</v>
      </c>
      <c r="D283" t="s">
        <v>1337</v>
      </c>
    </row>
    <row r="284" spans="1:4">
      <c r="A284" s="1061">
        <v>283</v>
      </c>
      <c r="B284" t="s">
        <v>1315</v>
      </c>
      <c r="C284" t="s">
        <v>1338</v>
      </c>
      <c r="D284" t="s">
        <v>1339</v>
      </c>
    </row>
    <row r="285" spans="1:4">
      <c r="A285" s="1061">
        <v>284</v>
      </c>
      <c r="B285" t="s">
        <v>1315</v>
      </c>
      <c r="C285" t="s">
        <v>1340</v>
      </c>
      <c r="D285" t="s">
        <v>1341</v>
      </c>
    </row>
    <row r="286" spans="1:4">
      <c r="A286" s="1061">
        <v>285</v>
      </c>
      <c r="B286" t="s">
        <v>1315</v>
      </c>
      <c r="C286" t="s">
        <v>1342</v>
      </c>
      <c r="D286" t="s">
        <v>1343</v>
      </c>
    </row>
    <row r="287" spans="1:4">
      <c r="A287" s="1061">
        <v>286</v>
      </c>
      <c r="B287" t="s">
        <v>1315</v>
      </c>
      <c r="C287" t="s">
        <v>1344</v>
      </c>
      <c r="D287" t="s">
        <v>1345</v>
      </c>
    </row>
    <row r="288" spans="1:4">
      <c r="A288" s="1061">
        <v>287</v>
      </c>
      <c r="B288" t="s">
        <v>1315</v>
      </c>
      <c r="C288" t="s">
        <v>1346</v>
      </c>
      <c r="D288" t="s">
        <v>1347</v>
      </c>
    </row>
    <row r="289" spans="1:4">
      <c r="A289" s="1061">
        <v>288</v>
      </c>
      <c r="B289" t="s">
        <v>1315</v>
      </c>
      <c r="C289" t="s">
        <v>1348</v>
      </c>
      <c r="D289" t="s">
        <v>1349</v>
      </c>
    </row>
    <row r="290" spans="1:4">
      <c r="A290" s="1061">
        <v>289</v>
      </c>
      <c r="B290" t="s">
        <v>1315</v>
      </c>
      <c r="C290" t="s">
        <v>1350</v>
      </c>
      <c r="D290" t="s">
        <v>1351</v>
      </c>
    </row>
    <row r="291" spans="1:4">
      <c r="A291" s="1061">
        <v>290</v>
      </c>
      <c r="B291" t="s">
        <v>1315</v>
      </c>
      <c r="C291" t="s">
        <v>1352</v>
      </c>
      <c r="D291" t="s">
        <v>1353</v>
      </c>
    </row>
    <row r="292" spans="1:4">
      <c r="A292" s="1061">
        <v>291</v>
      </c>
      <c r="B292" t="s">
        <v>1354</v>
      </c>
      <c r="C292" t="s">
        <v>1356</v>
      </c>
      <c r="D292" t="s">
        <v>1357</v>
      </c>
    </row>
    <row r="293" spans="1:4">
      <c r="A293" s="1061">
        <v>292</v>
      </c>
      <c r="B293" t="s">
        <v>1354</v>
      </c>
      <c r="C293" t="s">
        <v>1358</v>
      </c>
      <c r="D293" t="s">
        <v>1359</v>
      </c>
    </row>
    <row r="294" spans="1:4">
      <c r="A294" s="1061">
        <v>293</v>
      </c>
      <c r="B294" t="s">
        <v>1354</v>
      </c>
      <c r="C294" t="s">
        <v>1360</v>
      </c>
      <c r="D294" t="s">
        <v>1361</v>
      </c>
    </row>
    <row r="295" spans="1:4">
      <c r="A295" s="1061">
        <v>294</v>
      </c>
      <c r="B295" t="s">
        <v>1354</v>
      </c>
      <c r="C295" t="s">
        <v>1362</v>
      </c>
      <c r="D295" t="s">
        <v>1363</v>
      </c>
    </row>
    <row r="296" spans="1:4">
      <c r="A296" s="1061">
        <v>295</v>
      </c>
      <c r="B296" t="s">
        <v>1354</v>
      </c>
      <c r="C296" t="s">
        <v>1364</v>
      </c>
      <c r="D296" t="s">
        <v>1365</v>
      </c>
    </row>
    <row r="297" spans="1:4">
      <c r="A297" s="1061">
        <v>296</v>
      </c>
      <c r="B297" t="s">
        <v>1354</v>
      </c>
      <c r="C297" t="s">
        <v>1366</v>
      </c>
      <c r="D297" t="s">
        <v>1367</v>
      </c>
    </row>
    <row r="298" spans="1:4">
      <c r="A298" s="1061">
        <v>297</v>
      </c>
      <c r="B298" t="s">
        <v>1354</v>
      </c>
      <c r="C298" t="s">
        <v>1354</v>
      </c>
      <c r="D298" t="s">
        <v>1355</v>
      </c>
    </row>
    <row r="299" spans="1:4">
      <c r="A299" s="1061">
        <v>298</v>
      </c>
      <c r="B299" t="s">
        <v>1354</v>
      </c>
      <c r="C299" t="s">
        <v>1368</v>
      </c>
      <c r="D299" t="s">
        <v>1369</v>
      </c>
    </row>
    <row r="300" spans="1:4">
      <c r="A300" s="1061">
        <v>299</v>
      </c>
      <c r="B300" t="s">
        <v>1354</v>
      </c>
      <c r="C300" t="s">
        <v>1370</v>
      </c>
      <c r="D300" t="s">
        <v>1371</v>
      </c>
    </row>
    <row r="301" spans="1:4">
      <c r="A301" s="1061">
        <v>300</v>
      </c>
      <c r="B301" t="s">
        <v>1354</v>
      </c>
      <c r="C301" t="s">
        <v>1372</v>
      </c>
      <c r="D301" t="s">
        <v>1373</v>
      </c>
    </row>
    <row r="302" spans="1:4">
      <c r="A302" s="1061">
        <v>301</v>
      </c>
      <c r="B302" t="s">
        <v>1354</v>
      </c>
      <c r="C302" t="s">
        <v>1374</v>
      </c>
      <c r="D302" t="s">
        <v>1375</v>
      </c>
    </row>
    <row r="303" spans="1:4">
      <c r="A303" s="1061">
        <v>302</v>
      </c>
      <c r="B303" t="s">
        <v>1354</v>
      </c>
      <c r="C303" t="s">
        <v>1376</v>
      </c>
      <c r="D303" t="s">
        <v>1377</v>
      </c>
    </row>
    <row r="304" spans="1:4">
      <c r="A304" s="1061">
        <v>303</v>
      </c>
      <c r="B304" t="s">
        <v>1354</v>
      </c>
      <c r="C304" t="s">
        <v>1378</v>
      </c>
      <c r="D304" t="s">
        <v>1379</v>
      </c>
    </row>
    <row r="305" spans="1:4">
      <c r="A305" s="1061">
        <v>304</v>
      </c>
      <c r="B305" t="s">
        <v>1354</v>
      </c>
      <c r="C305" t="s">
        <v>1380</v>
      </c>
      <c r="D305" t="s">
        <v>1381</v>
      </c>
    </row>
    <row r="306" spans="1:4">
      <c r="A306" s="1061">
        <v>305</v>
      </c>
      <c r="B306" t="s">
        <v>1354</v>
      </c>
      <c r="C306" t="s">
        <v>1382</v>
      </c>
      <c r="D306" t="s">
        <v>1383</v>
      </c>
    </row>
    <row r="307" spans="1:4">
      <c r="A307" s="1061">
        <v>306</v>
      </c>
      <c r="B307" t="s">
        <v>1354</v>
      </c>
      <c r="C307" t="s">
        <v>1384</v>
      </c>
      <c r="D307" t="s">
        <v>1385</v>
      </c>
    </row>
    <row r="308" spans="1:4">
      <c r="A308" s="1061">
        <v>307</v>
      </c>
      <c r="B308" t="s">
        <v>1354</v>
      </c>
      <c r="C308" t="s">
        <v>1386</v>
      </c>
      <c r="D308" t="s">
        <v>1387</v>
      </c>
    </row>
    <row r="309" spans="1:4">
      <c r="A309" s="1061">
        <v>308</v>
      </c>
      <c r="B309" t="s">
        <v>1354</v>
      </c>
      <c r="C309" t="s">
        <v>1388</v>
      </c>
      <c r="D309" t="s">
        <v>1389</v>
      </c>
    </row>
    <row r="310" spans="1:4">
      <c r="A310" s="1061">
        <v>309</v>
      </c>
      <c r="B310" t="s">
        <v>1354</v>
      </c>
      <c r="C310" t="s">
        <v>1390</v>
      </c>
      <c r="D310" t="s">
        <v>1391</v>
      </c>
    </row>
    <row r="311" spans="1:4">
      <c r="A311" s="1061">
        <v>310</v>
      </c>
      <c r="B311" t="s">
        <v>1354</v>
      </c>
      <c r="C311" t="s">
        <v>1392</v>
      </c>
      <c r="D311" t="s">
        <v>1393</v>
      </c>
    </row>
    <row r="312" spans="1:4">
      <c r="A312" s="1061">
        <v>311</v>
      </c>
      <c r="B312" t="s">
        <v>1354</v>
      </c>
      <c r="C312" t="s">
        <v>1394</v>
      </c>
      <c r="D312" t="s">
        <v>1395</v>
      </c>
    </row>
    <row r="313" spans="1:4">
      <c r="A313" s="1061">
        <v>312</v>
      </c>
      <c r="B313" t="s">
        <v>1354</v>
      </c>
      <c r="C313" t="s">
        <v>1396</v>
      </c>
      <c r="D313" t="s">
        <v>1397</v>
      </c>
    </row>
    <row r="314" spans="1:4">
      <c r="A314" s="1061">
        <v>313</v>
      </c>
      <c r="B314" t="s">
        <v>1354</v>
      </c>
      <c r="C314" t="s">
        <v>1398</v>
      </c>
      <c r="D314" t="s">
        <v>1399</v>
      </c>
    </row>
    <row r="315" spans="1:4">
      <c r="A315" s="1061">
        <v>314</v>
      </c>
      <c r="B315" t="s">
        <v>1354</v>
      </c>
      <c r="C315" t="s">
        <v>1400</v>
      </c>
      <c r="D315" t="s">
        <v>1401</v>
      </c>
    </row>
    <row r="316" spans="1:4">
      <c r="A316" s="1061">
        <v>315</v>
      </c>
      <c r="B316" t="s">
        <v>1354</v>
      </c>
      <c r="C316" t="s">
        <v>1402</v>
      </c>
      <c r="D316" t="s">
        <v>1403</v>
      </c>
    </row>
    <row r="317" spans="1:4">
      <c r="A317" s="1061">
        <v>316</v>
      </c>
      <c r="B317" t="s">
        <v>1354</v>
      </c>
      <c r="C317" t="s">
        <v>1404</v>
      </c>
      <c r="D317" t="s">
        <v>1405</v>
      </c>
    </row>
    <row r="318" spans="1:4">
      <c r="A318" s="1061">
        <v>317</v>
      </c>
      <c r="B318" t="s">
        <v>1354</v>
      </c>
      <c r="C318" t="s">
        <v>1406</v>
      </c>
      <c r="D318" t="s">
        <v>1407</v>
      </c>
    </row>
    <row r="319" spans="1:4">
      <c r="A319" s="1061">
        <v>318</v>
      </c>
      <c r="B319" t="s">
        <v>1354</v>
      </c>
      <c r="C319" t="s">
        <v>1408</v>
      </c>
      <c r="D319" t="s">
        <v>1409</v>
      </c>
    </row>
    <row r="320" spans="1:4">
      <c r="A320" s="1061">
        <v>319</v>
      </c>
      <c r="B320" t="s">
        <v>1354</v>
      </c>
      <c r="C320" t="s">
        <v>1410</v>
      </c>
      <c r="D320" t="s">
        <v>1411</v>
      </c>
    </row>
    <row r="321" spans="1:4">
      <c r="A321" s="1061">
        <v>320</v>
      </c>
      <c r="B321" t="s">
        <v>1354</v>
      </c>
      <c r="C321" t="s">
        <v>1412</v>
      </c>
      <c r="D321" t="s">
        <v>1413</v>
      </c>
    </row>
    <row r="322" spans="1:4">
      <c r="A322" s="1061">
        <v>321</v>
      </c>
      <c r="B322" t="s">
        <v>1354</v>
      </c>
      <c r="C322" t="s">
        <v>1414</v>
      </c>
      <c r="D322" t="s">
        <v>1415</v>
      </c>
    </row>
    <row r="323" spans="1:4">
      <c r="A323" s="1061">
        <v>322</v>
      </c>
      <c r="B323" t="s">
        <v>1354</v>
      </c>
      <c r="C323" t="s">
        <v>1416</v>
      </c>
      <c r="D323" t="s">
        <v>1417</v>
      </c>
    </row>
    <row r="324" spans="1:4">
      <c r="A324" s="1061">
        <v>323</v>
      </c>
      <c r="B324" t="s">
        <v>1418</v>
      </c>
      <c r="C324" t="s">
        <v>1420</v>
      </c>
      <c r="D324" t="s">
        <v>1421</v>
      </c>
    </row>
    <row r="325" spans="1:4">
      <c r="A325" s="1061">
        <v>324</v>
      </c>
      <c r="B325" t="s">
        <v>1418</v>
      </c>
      <c r="C325" t="s">
        <v>1422</v>
      </c>
      <c r="D325" t="s">
        <v>1423</v>
      </c>
    </row>
    <row r="326" spans="1:4">
      <c r="A326" s="1061">
        <v>325</v>
      </c>
      <c r="B326" t="s">
        <v>1418</v>
      </c>
      <c r="C326" t="s">
        <v>836</v>
      </c>
      <c r="D326" t="s">
        <v>1424</v>
      </c>
    </row>
    <row r="327" spans="1:4">
      <c r="A327" s="1061">
        <v>326</v>
      </c>
      <c r="B327" t="s">
        <v>1418</v>
      </c>
      <c r="C327" t="s">
        <v>1425</v>
      </c>
      <c r="D327" t="s">
        <v>1426</v>
      </c>
    </row>
    <row r="328" spans="1:4">
      <c r="A328" s="1061">
        <v>327</v>
      </c>
      <c r="B328" t="s">
        <v>1418</v>
      </c>
      <c r="C328" t="s">
        <v>1418</v>
      </c>
      <c r="D328" t="s">
        <v>1419</v>
      </c>
    </row>
    <row r="329" spans="1:4">
      <c r="A329" s="1061">
        <v>328</v>
      </c>
      <c r="B329" t="s">
        <v>1418</v>
      </c>
      <c r="C329" t="s">
        <v>1427</v>
      </c>
      <c r="D329" t="s">
        <v>1428</v>
      </c>
    </row>
    <row r="330" spans="1:4">
      <c r="A330" s="1061">
        <v>329</v>
      </c>
      <c r="B330" t="s">
        <v>1418</v>
      </c>
      <c r="C330" t="s">
        <v>1429</v>
      </c>
      <c r="D330" t="s">
        <v>1430</v>
      </c>
    </row>
    <row r="331" spans="1:4">
      <c r="A331" s="1061">
        <v>330</v>
      </c>
      <c r="B331" t="s">
        <v>1418</v>
      </c>
      <c r="C331" t="s">
        <v>1431</v>
      </c>
      <c r="D331" t="s">
        <v>1432</v>
      </c>
    </row>
    <row r="332" spans="1:4">
      <c r="A332" s="1061">
        <v>331</v>
      </c>
      <c r="B332" t="s">
        <v>1418</v>
      </c>
      <c r="C332" t="s">
        <v>1433</v>
      </c>
      <c r="D332" t="s">
        <v>1434</v>
      </c>
    </row>
    <row r="333" spans="1:4">
      <c r="A333" s="1061">
        <v>332</v>
      </c>
      <c r="B333" t="s">
        <v>1418</v>
      </c>
      <c r="C333" t="s">
        <v>1435</v>
      </c>
      <c r="D333" t="s">
        <v>1436</v>
      </c>
    </row>
    <row r="334" spans="1:4">
      <c r="A334" s="1061">
        <v>333</v>
      </c>
      <c r="B334" t="s">
        <v>1418</v>
      </c>
      <c r="C334" t="s">
        <v>1437</v>
      </c>
      <c r="D334" t="s">
        <v>1438</v>
      </c>
    </row>
    <row r="335" spans="1:4">
      <c r="A335" s="1061">
        <v>334</v>
      </c>
      <c r="B335" t="s">
        <v>1418</v>
      </c>
      <c r="C335" t="s">
        <v>1439</v>
      </c>
      <c r="D335" t="s">
        <v>1440</v>
      </c>
    </row>
    <row r="336" spans="1:4">
      <c r="A336" s="1061">
        <v>335</v>
      </c>
      <c r="B336" t="s">
        <v>1418</v>
      </c>
      <c r="C336" t="s">
        <v>1441</v>
      </c>
      <c r="D336" t="s">
        <v>1442</v>
      </c>
    </row>
    <row r="337" spans="1:4">
      <c r="A337" s="1061">
        <v>336</v>
      </c>
      <c r="B337" t="s">
        <v>1418</v>
      </c>
      <c r="C337" t="s">
        <v>1443</v>
      </c>
      <c r="D337" t="s">
        <v>1444</v>
      </c>
    </row>
    <row r="338" spans="1:4">
      <c r="A338" s="1061">
        <v>337</v>
      </c>
      <c r="B338" t="s">
        <v>1418</v>
      </c>
      <c r="C338" t="s">
        <v>1445</v>
      </c>
      <c r="D338" t="s">
        <v>1446</v>
      </c>
    </row>
    <row r="339" spans="1:4">
      <c r="A339" s="1061">
        <v>338</v>
      </c>
      <c r="B339" t="s">
        <v>1418</v>
      </c>
      <c r="C339" t="s">
        <v>1447</v>
      </c>
      <c r="D339" t="s">
        <v>1448</v>
      </c>
    </row>
    <row r="340" spans="1:4">
      <c r="A340" s="1061">
        <v>339</v>
      </c>
      <c r="B340" t="s">
        <v>1418</v>
      </c>
      <c r="C340" t="s">
        <v>1449</v>
      </c>
      <c r="D340" t="s">
        <v>1450</v>
      </c>
    </row>
    <row r="341" spans="1:4">
      <c r="A341" s="1061">
        <v>340</v>
      </c>
      <c r="B341" t="s">
        <v>1418</v>
      </c>
      <c r="C341" t="s">
        <v>1451</v>
      </c>
      <c r="D341" t="s">
        <v>1452</v>
      </c>
    </row>
    <row r="342" spans="1:4">
      <c r="A342" s="1061">
        <v>341</v>
      </c>
      <c r="B342" t="s">
        <v>1418</v>
      </c>
      <c r="C342" t="s">
        <v>1453</v>
      </c>
      <c r="D342" t="s">
        <v>1454</v>
      </c>
    </row>
    <row r="343" spans="1:4">
      <c r="A343" s="1061">
        <v>342</v>
      </c>
      <c r="B343" t="s">
        <v>1418</v>
      </c>
      <c r="C343" t="s">
        <v>1455</v>
      </c>
      <c r="D343" t="s">
        <v>1456</v>
      </c>
    </row>
    <row r="344" spans="1:4">
      <c r="A344" s="1061">
        <v>343</v>
      </c>
      <c r="B344" t="s">
        <v>1418</v>
      </c>
      <c r="C344" t="s">
        <v>1457</v>
      </c>
      <c r="D344" t="s">
        <v>1458</v>
      </c>
    </row>
    <row r="345" spans="1:4">
      <c r="A345" s="1061">
        <v>344</v>
      </c>
      <c r="B345" t="s">
        <v>1459</v>
      </c>
      <c r="C345" t="s">
        <v>1461</v>
      </c>
      <c r="D345" t="s">
        <v>1462</v>
      </c>
    </row>
    <row r="346" spans="1:4">
      <c r="A346" s="1061">
        <v>345</v>
      </c>
      <c r="B346" t="s">
        <v>1459</v>
      </c>
      <c r="C346" t="s">
        <v>1463</v>
      </c>
      <c r="D346" t="s">
        <v>1464</v>
      </c>
    </row>
    <row r="347" spans="1:4">
      <c r="A347" s="1061">
        <v>346</v>
      </c>
      <c r="B347" t="s">
        <v>1459</v>
      </c>
      <c r="C347" t="s">
        <v>1465</v>
      </c>
      <c r="D347" t="s">
        <v>1466</v>
      </c>
    </row>
    <row r="348" spans="1:4">
      <c r="A348" s="1061">
        <v>347</v>
      </c>
      <c r="B348" t="s">
        <v>1459</v>
      </c>
      <c r="C348" t="s">
        <v>1467</v>
      </c>
      <c r="D348" t="s">
        <v>1468</v>
      </c>
    </row>
    <row r="349" spans="1:4">
      <c r="A349" s="1061">
        <v>348</v>
      </c>
      <c r="B349" t="s">
        <v>1459</v>
      </c>
      <c r="C349" t="s">
        <v>1469</v>
      </c>
      <c r="D349" t="s">
        <v>1470</v>
      </c>
    </row>
    <row r="350" spans="1:4">
      <c r="A350" s="1061">
        <v>349</v>
      </c>
      <c r="B350" t="s">
        <v>1459</v>
      </c>
      <c r="C350" t="s">
        <v>1471</v>
      </c>
      <c r="D350" t="s">
        <v>1472</v>
      </c>
    </row>
    <row r="351" spans="1:4">
      <c r="A351" s="1061">
        <v>350</v>
      </c>
      <c r="B351" t="s">
        <v>1459</v>
      </c>
      <c r="C351" t="s">
        <v>1473</v>
      </c>
      <c r="D351" t="s">
        <v>1474</v>
      </c>
    </row>
    <row r="352" spans="1:4">
      <c r="A352" s="1061">
        <v>351</v>
      </c>
      <c r="B352" t="s">
        <v>1459</v>
      </c>
      <c r="C352" t="s">
        <v>1459</v>
      </c>
      <c r="D352" t="s">
        <v>1460</v>
      </c>
    </row>
    <row r="353" spans="1:4">
      <c r="A353" s="1061">
        <v>352</v>
      </c>
      <c r="B353" t="s">
        <v>1459</v>
      </c>
      <c r="C353" t="s">
        <v>1475</v>
      </c>
      <c r="D353" t="s">
        <v>1476</v>
      </c>
    </row>
    <row r="354" spans="1:4">
      <c r="A354" s="1061">
        <v>353</v>
      </c>
      <c r="B354" t="s">
        <v>1459</v>
      </c>
      <c r="C354" t="s">
        <v>1477</v>
      </c>
      <c r="D354" t="s">
        <v>1478</v>
      </c>
    </row>
    <row r="355" spans="1:4">
      <c r="A355" s="1061">
        <v>354</v>
      </c>
      <c r="B355" t="s">
        <v>1459</v>
      </c>
      <c r="C355" t="s">
        <v>1479</v>
      </c>
      <c r="D355" t="s">
        <v>1480</v>
      </c>
    </row>
    <row r="356" spans="1:4">
      <c r="A356" s="1061">
        <v>355</v>
      </c>
      <c r="B356" t="s">
        <v>1459</v>
      </c>
      <c r="C356" t="s">
        <v>1481</v>
      </c>
      <c r="D356" t="s">
        <v>1482</v>
      </c>
    </row>
    <row r="357" spans="1:4">
      <c r="A357" s="1061">
        <v>356</v>
      </c>
      <c r="B357" t="s">
        <v>1459</v>
      </c>
      <c r="C357" t="s">
        <v>1483</v>
      </c>
      <c r="D357" t="s">
        <v>1484</v>
      </c>
    </row>
    <row r="358" spans="1:4">
      <c r="A358" s="1061">
        <v>357</v>
      </c>
      <c r="B358" t="s">
        <v>1459</v>
      </c>
      <c r="C358" t="s">
        <v>1485</v>
      </c>
      <c r="D358" t="s">
        <v>1486</v>
      </c>
    </row>
    <row r="359" spans="1:4">
      <c r="A359" s="1061">
        <v>358</v>
      </c>
      <c r="B359" t="s">
        <v>1459</v>
      </c>
      <c r="C359" t="s">
        <v>1487</v>
      </c>
      <c r="D359" t="s">
        <v>1488</v>
      </c>
    </row>
    <row r="360" spans="1:4">
      <c r="A360" s="1061">
        <v>359</v>
      </c>
      <c r="B360" t="s">
        <v>1459</v>
      </c>
      <c r="C360" t="s">
        <v>1489</v>
      </c>
      <c r="D360" t="s">
        <v>1490</v>
      </c>
    </row>
    <row r="361" spans="1:4">
      <c r="A361" s="1061">
        <v>360</v>
      </c>
      <c r="B361" t="s">
        <v>1459</v>
      </c>
      <c r="C361" t="s">
        <v>1491</v>
      </c>
      <c r="D361" t="s">
        <v>1492</v>
      </c>
    </row>
    <row r="362" spans="1:4">
      <c r="A362" s="1061">
        <v>361</v>
      </c>
      <c r="B362" t="s">
        <v>1459</v>
      </c>
      <c r="C362" t="s">
        <v>1493</v>
      </c>
      <c r="D362" t="s">
        <v>1494</v>
      </c>
    </row>
    <row r="363" spans="1:4">
      <c r="A363" s="1061">
        <v>362</v>
      </c>
      <c r="B363" t="s">
        <v>1459</v>
      </c>
      <c r="C363" t="s">
        <v>1495</v>
      </c>
      <c r="D363" t="s">
        <v>1496</v>
      </c>
    </row>
    <row r="364" spans="1:4">
      <c r="A364" s="1061">
        <v>363</v>
      </c>
      <c r="B364" t="s">
        <v>1459</v>
      </c>
      <c r="C364" t="s">
        <v>1497</v>
      </c>
      <c r="D364" t="s">
        <v>1498</v>
      </c>
    </row>
    <row r="365" spans="1:4">
      <c r="A365" s="1061">
        <v>364</v>
      </c>
      <c r="B365" t="s">
        <v>1459</v>
      </c>
      <c r="C365" t="s">
        <v>1499</v>
      </c>
      <c r="D365" t="s">
        <v>1500</v>
      </c>
    </row>
    <row r="366" spans="1:4">
      <c r="A366" s="1061">
        <v>365</v>
      </c>
      <c r="B366" t="s">
        <v>1459</v>
      </c>
      <c r="C366" t="s">
        <v>1501</v>
      </c>
      <c r="D366" t="s">
        <v>1502</v>
      </c>
    </row>
    <row r="367" spans="1:4">
      <c r="A367" s="1061">
        <v>366</v>
      </c>
      <c r="B367" t="s">
        <v>1459</v>
      </c>
      <c r="C367" t="s">
        <v>1503</v>
      </c>
      <c r="D367" t="s">
        <v>1504</v>
      </c>
    </row>
    <row r="368" spans="1:4">
      <c r="A368" s="1061">
        <v>367</v>
      </c>
      <c r="B368" t="s">
        <v>1459</v>
      </c>
      <c r="C368" t="s">
        <v>1505</v>
      </c>
      <c r="D368" t="s">
        <v>1506</v>
      </c>
    </row>
    <row r="369" spans="1:4">
      <c r="A369" s="1061">
        <v>368</v>
      </c>
      <c r="B369" t="s">
        <v>1459</v>
      </c>
      <c r="C369" t="s">
        <v>1507</v>
      </c>
      <c r="D369" t="s">
        <v>1508</v>
      </c>
    </row>
    <row r="370" spans="1:4">
      <c r="A370" s="1061">
        <v>369</v>
      </c>
      <c r="B370" t="s">
        <v>1459</v>
      </c>
      <c r="C370" t="s">
        <v>1509</v>
      </c>
      <c r="D370" t="s">
        <v>1510</v>
      </c>
    </row>
    <row r="371" spans="1:4">
      <c r="A371" s="1061">
        <v>370</v>
      </c>
      <c r="B371" t="s">
        <v>1511</v>
      </c>
      <c r="C371" t="s">
        <v>1511</v>
      </c>
      <c r="D371" t="s">
        <v>1512</v>
      </c>
    </row>
    <row r="372" spans="1:4">
      <c r="A372" s="1061">
        <v>371</v>
      </c>
      <c r="B372" t="s">
        <v>1513</v>
      </c>
      <c r="C372" t="s">
        <v>1513</v>
      </c>
      <c r="D372" t="s">
        <v>1514</v>
      </c>
    </row>
    <row r="373" spans="1:4">
      <c r="A373" s="1061">
        <v>372</v>
      </c>
      <c r="B373" t="s">
        <v>1515</v>
      </c>
      <c r="C373" t="s">
        <v>1517</v>
      </c>
      <c r="D373" t="s">
        <v>1518</v>
      </c>
    </row>
    <row r="374" spans="1:4">
      <c r="A374" s="1061">
        <v>373</v>
      </c>
      <c r="B374" t="s">
        <v>1515</v>
      </c>
      <c r="C374" t="s">
        <v>1519</v>
      </c>
      <c r="D374" t="s">
        <v>1520</v>
      </c>
    </row>
    <row r="375" spans="1:4">
      <c r="A375" s="1061">
        <v>374</v>
      </c>
      <c r="B375" t="s">
        <v>1515</v>
      </c>
      <c r="C375" t="s">
        <v>1521</v>
      </c>
      <c r="D375" t="s">
        <v>1522</v>
      </c>
    </row>
    <row r="376" spans="1:4">
      <c r="A376" s="1061">
        <v>375</v>
      </c>
      <c r="B376" t="s">
        <v>1515</v>
      </c>
      <c r="C376" t="s">
        <v>1523</v>
      </c>
      <c r="D376" t="s">
        <v>1524</v>
      </c>
    </row>
    <row r="377" spans="1:4">
      <c r="A377" s="1061">
        <v>376</v>
      </c>
      <c r="B377" t="s">
        <v>1515</v>
      </c>
      <c r="C377" t="s">
        <v>1515</v>
      </c>
      <c r="D377" t="s">
        <v>1516</v>
      </c>
    </row>
    <row r="378" spans="1:4">
      <c r="A378" s="1061">
        <v>377</v>
      </c>
      <c r="B378" t="s">
        <v>1515</v>
      </c>
      <c r="C378" t="s">
        <v>1525</v>
      </c>
      <c r="D378" t="s">
        <v>1526</v>
      </c>
    </row>
    <row r="379" spans="1:4">
      <c r="A379" s="1061">
        <v>378</v>
      </c>
      <c r="B379" t="s">
        <v>1515</v>
      </c>
      <c r="C379" t="s">
        <v>1527</v>
      </c>
      <c r="D379" t="s">
        <v>1528</v>
      </c>
    </row>
    <row r="380" spans="1:4">
      <c r="A380" s="1061">
        <v>379</v>
      </c>
      <c r="B380" t="s">
        <v>1515</v>
      </c>
      <c r="C380" t="s">
        <v>1529</v>
      </c>
      <c r="D380" t="s">
        <v>1530</v>
      </c>
    </row>
    <row r="381" spans="1:4">
      <c r="A381" s="1061">
        <v>380</v>
      </c>
      <c r="B381" t="s">
        <v>1515</v>
      </c>
      <c r="C381" t="s">
        <v>1531</v>
      </c>
      <c r="D381" t="s">
        <v>1532</v>
      </c>
    </row>
    <row r="382" spans="1:4">
      <c r="A382" s="1061">
        <v>381</v>
      </c>
      <c r="B382" t="s">
        <v>1515</v>
      </c>
      <c r="C382" t="s">
        <v>1533</v>
      </c>
      <c r="D382" t="s">
        <v>1534</v>
      </c>
    </row>
    <row r="383" spans="1:4">
      <c r="A383" s="1061">
        <v>382</v>
      </c>
      <c r="B383" t="s">
        <v>1515</v>
      </c>
      <c r="C383" t="s">
        <v>1535</v>
      </c>
      <c r="D383" t="s">
        <v>1536</v>
      </c>
    </row>
    <row r="384" spans="1:4">
      <c r="A384" s="1061">
        <v>383</v>
      </c>
      <c r="B384" t="s">
        <v>1515</v>
      </c>
      <c r="C384" t="s">
        <v>1537</v>
      </c>
      <c r="D384" t="s">
        <v>1538</v>
      </c>
    </row>
    <row r="385" spans="1:4">
      <c r="A385" s="1061">
        <v>384</v>
      </c>
      <c r="B385" t="s">
        <v>1515</v>
      </c>
      <c r="C385" t="s">
        <v>1539</v>
      </c>
      <c r="D385" t="s">
        <v>1540</v>
      </c>
    </row>
    <row r="386" spans="1:4">
      <c r="A386" s="1061">
        <v>385</v>
      </c>
      <c r="B386" t="s">
        <v>1515</v>
      </c>
      <c r="C386" t="s">
        <v>1541</v>
      </c>
      <c r="D386" t="s">
        <v>1542</v>
      </c>
    </row>
    <row r="387" spans="1:4">
      <c r="A387" s="1061">
        <v>386</v>
      </c>
      <c r="B387" t="s">
        <v>1515</v>
      </c>
      <c r="C387" t="s">
        <v>1543</v>
      </c>
      <c r="D387" t="s">
        <v>1544</v>
      </c>
    </row>
    <row r="388" spans="1:4">
      <c r="A388" s="1061">
        <v>387</v>
      </c>
      <c r="B388" t="s">
        <v>1515</v>
      </c>
      <c r="C388" t="s">
        <v>1545</v>
      </c>
      <c r="D388" t="s">
        <v>1546</v>
      </c>
    </row>
    <row r="389" spans="1:4">
      <c r="A389" s="1061">
        <v>388</v>
      </c>
      <c r="B389" t="s">
        <v>1515</v>
      </c>
      <c r="C389" t="s">
        <v>1547</v>
      </c>
      <c r="D389" t="s">
        <v>1548</v>
      </c>
    </row>
    <row r="390" spans="1:4">
      <c r="A390" s="1061">
        <v>389</v>
      </c>
      <c r="B390" t="s">
        <v>1515</v>
      </c>
      <c r="C390" t="s">
        <v>1549</v>
      </c>
      <c r="D390" t="s">
        <v>1550</v>
      </c>
    </row>
    <row r="391" spans="1:4">
      <c r="A391" s="1061">
        <v>390</v>
      </c>
      <c r="B391" t="s">
        <v>1515</v>
      </c>
      <c r="C391" t="s">
        <v>1551</v>
      </c>
      <c r="D391" t="s">
        <v>1552</v>
      </c>
    </row>
    <row r="392" spans="1:4">
      <c r="A392" s="1061">
        <v>391</v>
      </c>
      <c r="B392" t="s">
        <v>1515</v>
      </c>
      <c r="C392" t="s">
        <v>1553</v>
      </c>
      <c r="D392" t="s">
        <v>1554</v>
      </c>
    </row>
    <row r="393" spans="1:4">
      <c r="A393" s="1061">
        <v>392</v>
      </c>
      <c r="B393" t="s">
        <v>1555</v>
      </c>
      <c r="C393" t="s">
        <v>1069</v>
      </c>
      <c r="D393" t="s">
        <v>1557</v>
      </c>
    </row>
    <row r="394" spans="1:4">
      <c r="A394" s="1061">
        <v>393</v>
      </c>
      <c r="B394" t="s">
        <v>1555</v>
      </c>
      <c r="C394" t="s">
        <v>1558</v>
      </c>
      <c r="D394" t="s">
        <v>1559</v>
      </c>
    </row>
    <row r="395" spans="1:4">
      <c r="A395" s="1061">
        <v>394</v>
      </c>
      <c r="B395" t="s">
        <v>1555</v>
      </c>
      <c r="C395" t="s">
        <v>1560</v>
      </c>
      <c r="D395" t="s">
        <v>1561</v>
      </c>
    </row>
    <row r="396" spans="1:4">
      <c r="A396" s="1061">
        <v>395</v>
      </c>
      <c r="B396" t="s">
        <v>1555</v>
      </c>
      <c r="C396" t="s">
        <v>1562</v>
      </c>
      <c r="D396" t="s">
        <v>1563</v>
      </c>
    </row>
    <row r="397" spans="1:4">
      <c r="A397" s="1061">
        <v>396</v>
      </c>
      <c r="B397" t="s">
        <v>1555</v>
      </c>
      <c r="C397" t="s">
        <v>1564</v>
      </c>
      <c r="D397" t="s">
        <v>1565</v>
      </c>
    </row>
    <row r="398" spans="1:4">
      <c r="A398" s="1061">
        <v>397</v>
      </c>
      <c r="B398" t="s">
        <v>1555</v>
      </c>
      <c r="C398" t="s">
        <v>1566</v>
      </c>
      <c r="D398" t="s">
        <v>1567</v>
      </c>
    </row>
    <row r="399" spans="1:4">
      <c r="A399" s="1061">
        <v>398</v>
      </c>
      <c r="B399" t="s">
        <v>1555</v>
      </c>
      <c r="C399" t="s">
        <v>1555</v>
      </c>
      <c r="D399" t="s">
        <v>1556</v>
      </c>
    </row>
    <row r="400" spans="1:4">
      <c r="A400" s="1061">
        <v>399</v>
      </c>
      <c r="B400" t="s">
        <v>1555</v>
      </c>
      <c r="C400" t="s">
        <v>1568</v>
      </c>
      <c r="D400" t="s">
        <v>1569</v>
      </c>
    </row>
    <row r="401" spans="1:4">
      <c r="A401" s="1061">
        <v>400</v>
      </c>
      <c r="B401" t="s">
        <v>1555</v>
      </c>
      <c r="C401" t="s">
        <v>1570</v>
      </c>
      <c r="D401" t="s">
        <v>1571</v>
      </c>
    </row>
    <row r="402" spans="1:4">
      <c r="A402" s="1061">
        <v>401</v>
      </c>
      <c r="B402" t="s">
        <v>1555</v>
      </c>
      <c r="C402" t="s">
        <v>1572</v>
      </c>
      <c r="D402" t="s">
        <v>1573</v>
      </c>
    </row>
    <row r="403" spans="1:4">
      <c r="A403" s="1061">
        <v>402</v>
      </c>
      <c r="B403" t="s">
        <v>1555</v>
      </c>
      <c r="C403" t="s">
        <v>1574</v>
      </c>
      <c r="D403" t="s">
        <v>1575</v>
      </c>
    </row>
    <row r="404" spans="1:4">
      <c r="A404" s="1061">
        <v>403</v>
      </c>
      <c r="B404" t="s">
        <v>1555</v>
      </c>
      <c r="C404" t="s">
        <v>1576</v>
      </c>
      <c r="D404" t="s">
        <v>1577</v>
      </c>
    </row>
    <row r="405" spans="1:4">
      <c r="A405" s="1061">
        <v>404</v>
      </c>
      <c r="B405" t="s">
        <v>1555</v>
      </c>
      <c r="C405" t="s">
        <v>1578</v>
      </c>
      <c r="D405" t="s">
        <v>1579</v>
      </c>
    </row>
    <row r="406" spans="1:4">
      <c r="A406" s="1061">
        <v>405</v>
      </c>
      <c r="B406" t="s">
        <v>1555</v>
      </c>
      <c r="C406" t="s">
        <v>1580</v>
      </c>
      <c r="D406" t="s">
        <v>1581</v>
      </c>
    </row>
    <row r="407" spans="1:4">
      <c r="A407" s="1061">
        <v>406</v>
      </c>
      <c r="B407" t="s">
        <v>1555</v>
      </c>
      <c r="C407" t="s">
        <v>1582</v>
      </c>
      <c r="D407" t="s">
        <v>1583</v>
      </c>
    </row>
    <row r="408" spans="1:4">
      <c r="A408" s="1061">
        <v>407</v>
      </c>
      <c r="B408" t="s">
        <v>1555</v>
      </c>
      <c r="C408" t="s">
        <v>1584</v>
      </c>
      <c r="D408" t="s">
        <v>1585</v>
      </c>
    </row>
    <row r="409" spans="1:4">
      <c r="A409" s="1061">
        <v>408</v>
      </c>
      <c r="B409" t="s">
        <v>1555</v>
      </c>
      <c r="C409" t="s">
        <v>1586</v>
      </c>
      <c r="D409" t="s">
        <v>1587</v>
      </c>
    </row>
    <row r="410" spans="1:4">
      <c r="A410" s="1061">
        <v>409</v>
      </c>
      <c r="B410" t="s">
        <v>1588</v>
      </c>
      <c r="C410" t="s">
        <v>1590</v>
      </c>
      <c r="D410" t="s">
        <v>1591</v>
      </c>
    </row>
    <row r="411" spans="1:4">
      <c r="A411" s="1061">
        <v>410</v>
      </c>
      <c r="B411" t="s">
        <v>1588</v>
      </c>
      <c r="C411" t="s">
        <v>1592</v>
      </c>
      <c r="D411" t="s">
        <v>1593</v>
      </c>
    </row>
    <row r="412" spans="1:4">
      <c r="A412" s="1061">
        <v>411</v>
      </c>
      <c r="B412" t="s">
        <v>1588</v>
      </c>
      <c r="C412" t="s">
        <v>1594</v>
      </c>
      <c r="D412" t="s">
        <v>1595</v>
      </c>
    </row>
    <row r="413" spans="1:4">
      <c r="A413" s="1061">
        <v>412</v>
      </c>
      <c r="B413" t="s">
        <v>1588</v>
      </c>
      <c r="C413" t="s">
        <v>1596</v>
      </c>
      <c r="D413" t="s">
        <v>1597</v>
      </c>
    </row>
    <row r="414" spans="1:4">
      <c r="A414" s="1061">
        <v>413</v>
      </c>
      <c r="B414" t="s">
        <v>1588</v>
      </c>
      <c r="C414" t="s">
        <v>1598</v>
      </c>
      <c r="D414" t="s">
        <v>1599</v>
      </c>
    </row>
    <row r="415" spans="1:4">
      <c r="A415" s="1061">
        <v>414</v>
      </c>
      <c r="B415" t="s">
        <v>1588</v>
      </c>
      <c r="C415" t="s">
        <v>1600</v>
      </c>
      <c r="D415" t="s">
        <v>1601</v>
      </c>
    </row>
    <row r="416" spans="1:4">
      <c r="A416" s="1061">
        <v>415</v>
      </c>
      <c r="B416" t="s">
        <v>1588</v>
      </c>
      <c r="C416" t="s">
        <v>1602</v>
      </c>
      <c r="D416" t="s">
        <v>1603</v>
      </c>
    </row>
    <row r="417" spans="1:4">
      <c r="A417" s="1061">
        <v>416</v>
      </c>
      <c r="B417" t="s">
        <v>1588</v>
      </c>
      <c r="C417" t="s">
        <v>1604</v>
      </c>
      <c r="D417" t="s">
        <v>1605</v>
      </c>
    </row>
    <row r="418" spans="1:4">
      <c r="A418" s="1061">
        <v>417</v>
      </c>
      <c r="B418" t="s">
        <v>1588</v>
      </c>
      <c r="C418" t="s">
        <v>1606</v>
      </c>
      <c r="D418" t="s">
        <v>1607</v>
      </c>
    </row>
    <row r="419" spans="1:4">
      <c r="A419" s="1061">
        <v>418</v>
      </c>
      <c r="B419" t="s">
        <v>1588</v>
      </c>
      <c r="C419" t="s">
        <v>1608</v>
      </c>
      <c r="D419" t="s">
        <v>1609</v>
      </c>
    </row>
    <row r="420" spans="1:4">
      <c r="A420" s="1061">
        <v>419</v>
      </c>
      <c r="B420" t="s">
        <v>1588</v>
      </c>
      <c r="C420" t="s">
        <v>1610</v>
      </c>
      <c r="D420" t="s">
        <v>1611</v>
      </c>
    </row>
    <row r="421" spans="1:4">
      <c r="A421" s="1061">
        <v>420</v>
      </c>
      <c r="B421" t="s">
        <v>1588</v>
      </c>
      <c r="C421" t="s">
        <v>1588</v>
      </c>
      <c r="D421" t="s">
        <v>1589</v>
      </c>
    </row>
    <row r="422" spans="1:4">
      <c r="A422" s="1061">
        <v>421</v>
      </c>
      <c r="B422" t="s">
        <v>1588</v>
      </c>
      <c r="C422" t="s">
        <v>1612</v>
      </c>
      <c r="D422" t="s">
        <v>1613</v>
      </c>
    </row>
    <row r="423" spans="1:4">
      <c r="A423" s="1061">
        <v>422</v>
      </c>
      <c r="B423" t="s">
        <v>1588</v>
      </c>
      <c r="C423" t="s">
        <v>1614</v>
      </c>
      <c r="D423" t="s">
        <v>1615</v>
      </c>
    </row>
    <row r="424" spans="1:4">
      <c r="A424" s="1061">
        <v>423</v>
      </c>
      <c r="B424" t="s">
        <v>1588</v>
      </c>
      <c r="C424" t="s">
        <v>1616</v>
      </c>
      <c r="D424" t="s">
        <v>1617</v>
      </c>
    </row>
    <row r="425" spans="1:4">
      <c r="A425" s="1061">
        <v>424</v>
      </c>
      <c r="B425" t="s">
        <v>1588</v>
      </c>
      <c r="C425" t="s">
        <v>1263</v>
      </c>
      <c r="D425" t="s">
        <v>1618</v>
      </c>
    </row>
    <row r="426" spans="1:4">
      <c r="A426" s="1061">
        <v>425</v>
      </c>
      <c r="B426" t="s">
        <v>1588</v>
      </c>
      <c r="C426" t="s">
        <v>1619</v>
      </c>
      <c r="D426" t="s">
        <v>1620</v>
      </c>
    </row>
    <row r="427" spans="1:4">
      <c r="A427" s="1061">
        <v>426</v>
      </c>
      <c r="B427" t="s">
        <v>1588</v>
      </c>
      <c r="C427" t="s">
        <v>1621</v>
      </c>
      <c r="D427" t="s">
        <v>1622</v>
      </c>
    </row>
    <row r="428" spans="1:4">
      <c r="A428" s="1061">
        <v>427</v>
      </c>
      <c r="B428" t="s">
        <v>1588</v>
      </c>
      <c r="C428" t="s">
        <v>1623</v>
      </c>
      <c r="D428" t="s">
        <v>1624</v>
      </c>
    </row>
    <row r="429" spans="1:4">
      <c r="A429" s="1061">
        <v>428</v>
      </c>
      <c r="B429" t="s">
        <v>1588</v>
      </c>
      <c r="C429" t="s">
        <v>1625</v>
      </c>
      <c r="D429" t="s">
        <v>1626</v>
      </c>
    </row>
    <row r="430" spans="1:4">
      <c r="A430" s="1061">
        <v>429</v>
      </c>
      <c r="B430" t="s">
        <v>1588</v>
      </c>
      <c r="C430" t="s">
        <v>1627</v>
      </c>
      <c r="D430" t="s">
        <v>1628</v>
      </c>
    </row>
    <row r="431" spans="1:4">
      <c r="A431" s="1061">
        <v>430</v>
      </c>
      <c r="B431" t="s">
        <v>1588</v>
      </c>
      <c r="C431" t="s">
        <v>1629</v>
      </c>
      <c r="D431" t="s">
        <v>1630</v>
      </c>
    </row>
    <row r="432" spans="1:4">
      <c r="A432" s="1061">
        <v>431</v>
      </c>
      <c r="B432" t="s">
        <v>1588</v>
      </c>
      <c r="C432" t="s">
        <v>870</v>
      </c>
      <c r="D432" t="s">
        <v>1631</v>
      </c>
    </row>
    <row r="433" spans="1:4">
      <c r="A433" s="1061">
        <v>432</v>
      </c>
      <c r="B433" t="s">
        <v>1588</v>
      </c>
      <c r="C433" t="s">
        <v>1632</v>
      </c>
      <c r="D433" t="s">
        <v>1633</v>
      </c>
    </row>
    <row r="434" spans="1:4">
      <c r="A434" s="1061">
        <v>433</v>
      </c>
      <c r="B434" t="s">
        <v>1634</v>
      </c>
      <c r="C434" t="s">
        <v>1636</v>
      </c>
      <c r="D434" t="s">
        <v>1637</v>
      </c>
    </row>
    <row r="435" spans="1:4">
      <c r="A435" s="1061">
        <v>434</v>
      </c>
      <c r="B435" t="s">
        <v>1634</v>
      </c>
      <c r="C435" t="s">
        <v>1638</v>
      </c>
      <c r="D435" t="s">
        <v>1639</v>
      </c>
    </row>
    <row r="436" spans="1:4">
      <c r="A436" s="1061">
        <v>435</v>
      </c>
      <c r="B436" t="s">
        <v>1634</v>
      </c>
      <c r="C436" t="s">
        <v>1640</v>
      </c>
      <c r="D436" t="s">
        <v>1641</v>
      </c>
    </row>
    <row r="437" spans="1:4">
      <c r="A437" s="1061">
        <v>436</v>
      </c>
      <c r="B437" t="s">
        <v>1634</v>
      </c>
      <c r="C437" t="s">
        <v>1642</v>
      </c>
      <c r="D437" t="s">
        <v>1643</v>
      </c>
    </row>
    <row r="438" spans="1:4">
      <c r="A438" s="1061">
        <v>437</v>
      </c>
      <c r="B438" t="s">
        <v>1634</v>
      </c>
      <c r="C438" t="s">
        <v>1644</v>
      </c>
      <c r="D438" t="s">
        <v>1645</v>
      </c>
    </row>
    <row r="439" spans="1:4">
      <c r="A439" s="1061">
        <v>438</v>
      </c>
      <c r="B439" t="s">
        <v>1634</v>
      </c>
      <c r="C439" t="s">
        <v>1646</v>
      </c>
      <c r="D439" t="s">
        <v>1647</v>
      </c>
    </row>
    <row r="440" spans="1:4">
      <c r="A440" s="1061">
        <v>439</v>
      </c>
      <c r="B440" t="s">
        <v>1634</v>
      </c>
      <c r="C440" t="s">
        <v>1648</v>
      </c>
      <c r="D440" t="s">
        <v>1649</v>
      </c>
    </row>
    <row r="441" spans="1:4">
      <c r="A441" s="1061">
        <v>440</v>
      </c>
      <c r="B441" t="s">
        <v>1634</v>
      </c>
      <c r="C441" t="s">
        <v>1650</v>
      </c>
      <c r="D441" t="s">
        <v>1651</v>
      </c>
    </row>
    <row r="442" spans="1:4">
      <c r="A442" s="1061">
        <v>441</v>
      </c>
      <c r="B442" t="s">
        <v>1634</v>
      </c>
      <c r="C442" t="s">
        <v>1652</v>
      </c>
      <c r="D442" t="s">
        <v>1653</v>
      </c>
    </row>
    <row r="443" spans="1:4">
      <c r="A443" s="1061">
        <v>442</v>
      </c>
      <c r="B443" t="s">
        <v>1634</v>
      </c>
      <c r="C443" t="s">
        <v>1634</v>
      </c>
      <c r="D443" t="s">
        <v>1635</v>
      </c>
    </row>
    <row r="444" spans="1:4">
      <c r="A444" s="1061">
        <v>443</v>
      </c>
      <c r="B444" t="s">
        <v>1634</v>
      </c>
      <c r="C444" t="s">
        <v>1654</v>
      </c>
      <c r="D444" t="s">
        <v>1655</v>
      </c>
    </row>
    <row r="445" spans="1:4">
      <c r="A445" s="1061">
        <v>444</v>
      </c>
      <c r="B445" t="s">
        <v>1634</v>
      </c>
      <c r="C445" t="s">
        <v>1656</v>
      </c>
      <c r="D445" t="s">
        <v>1657</v>
      </c>
    </row>
    <row r="446" spans="1:4">
      <c r="A446" s="1061">
        <v>445</v>
      </c>
      <c r="B446" t="s">
        <v>1634</v>
      </c>
      <c r="C446" t="s">
        <v>1658</v>
      </c>
      <c r="D446" t="s">
        <v>1659</v>
      </c>
    </row>
    <row r="447" spans="1:4">
      <c r="A447" s="1061">
        <v>446</v>
      </c>
      <c r="B447" t="s">
        <v>1634</v>
      </c>
      <c r="C447" t="s">
        <v>1660</v>
      </c>
      <c r="D447" t="s">
        <v>1661</v>
      </c>
    </row>
    <row r="448" spans="1:4">
      <c r="A448" s="1061">
        <v>447</v>
      </c>
      <c r="B448" t="s">
        <v>1634</v>
      </c>
      <c r="C448" t="s">
        <v>1662</v>
      </c>
      <c r="D448" t="s">
        <v>1663</v>
      </c>
    </row>
    <row r="449" spans="1:4">
      <c r="A449" s="1061">
        <v>448</v>
      </c>
      <c r="B449" t="s">
        <v>1634</v>
      </c>
      <c r="C449" t="s">
        <v>1664</v>
      </c>
      <c r="D449" t="s">
        <v>1665</v>
      </c>
    </row>
    <row r="450" spans="1:4">
      <c r="A450" s="1061">
        <v>449</v>
      </c>
      <c r="B450" t="s">
        <v>1634</v>
      </c>
      <c r="C450" t="s">
        <v>1396</v>
      </c>
      <c r="D450" t="s">
        <v>1666</v>
      </c>
    </row>
    <row r="451" spans="1:4">
      <c r="A451" s="1061">
        <v>450</v>
      </c>
      <c r="B451" t="s">
        <v>1634</v>
      </c>
      <c r="C451" t="s">
        <v>1447</v>
      </c>
      <c r="D451" t="s">
        <v>1667</v>
      </c>
    </row>
    <row r="452" spans="1:4">
      <c r="A452" s="1061">
        <v>451</v>
      </c>
      <c r="B452" t="s">
        <v>1634</v>
      </c>
      <c r="C452" t="s">
        <v>1668</v>
      </c>
      <c r="D452" t="s">
        <v>1669</v>
      </c>
    </row>
    <row r="453" spans="1:4">
      <c r="A453" s="1061">
        <v>452</v>
      </c>
      <c r="B453" t="s">
        <v>1634</v>
      </c>
      <c r="C453" t="s">
        <v>1670</v>
      </c>
      <c r="D453" t="s">
        <v>1671</v>
      </c>
    </row>
    <row r="454" spans="1:4">
      <c r="A454" s="1061">
        <v>453</v>
      </c>
      <c r="B454" t="s">
        <v>1634</v>
      </c>
      <c r="C454" t="s">
        <v>1672</v>
      </c>
      <c r="D454" t="s">
        <v>1673</v>
      </c>
    </row>
    <row r="455" spans="1:4">
      <c r="A455" s="1061">
        <v>454</v>
      </c>
      <c r="B455" t="s">
        <v>1634</v>
      </c>
      <c r="C455" t="s">
        <v>1674</v>
      </c>
      <c r="D455" t="s">
        <v>1675</v>
      </c>
    </row>
    <row r="456" spans="1:4">
      <c r="A456" s="1061">
        <v>455</v>
      </c>
      <c r="B456" t="s">
        <v>1634</v>
      </c>
      <c r="C456" t="s">
        <v>1676</v>
      </c>
      <c r="D456" t="s">
        <v>1677</v>
      </c>
    </row>
    <row r="457" spans="1:4">
      <c r="A457" s="1061">
        <v>456</v>
      </c>
      <c r="B457" t="s">
        <v>1634</v>
      </c>
      <c r="C457" t="s">
        <v>1678</v>
      </c>
      <c r="D457" t="s">
        <v>1679</v>
      </c>
    </row>
    <row r="458" spans="1:4">
      <c r="A458" s="1061">
        <v>457</v>
      </c>
      <c r="B458" t="s">
        <v>1634</v>
      </c>
      <c r="C458" t="s">
        <v>1680</v>
      </c>
      <c r="D458" t="s">
        <v>1681</v>
      </c>
    </row>
    <row r="459" spans="1:4">
      <c r="A459" s="1061">
        <v>458</v>
      </c>
      <c r="B459" t="s">
        <v>1682</v>
      </c>
      <c r="C459" t="s">
        <v>1684</v>
      </c>
      <c r="D459" t="s">
        <v>1685</v>
      </c>
    </row>
    <row r="460" spans="1:4">
      <c r="A460" s="1061">
        <v>459</v>
      </c>
      <c r="B460" t="s">
        <v>1682</v>
      </c>
      <c r="C460" t="s">
        <v>1686</v>
      </c>
      <c r="D460" t="s">
        <v>1687</v>
      </c>
    </row>
    <row r="461" spans="1:4">
      <c r="A461" s="1061">
        <v>460</v>
      </c>
      <c r="B461" t="s">
        <v>1682</v>
      </c>
      <c r="C461" t="s">
        <v>1688</v>
      </c>
      <c r="D461" t="s">
        <v>1689</v>
      </c>
    </row>
    <row r="462" spans="1:4">
      <c r="A462" s="1061">
        <v>461</v>
      </c>
      <c r="B462" t="s">
        <v>1682</v>
      </c>
      <c r="C462" t="s">
        <v>1690</v>
      </c>
      <c r="D462" t="s">
        <v>1691</v>
      </c>
    </row>
    <row r="463" spans="1:4">
      <c r="A463" s="1061">
        <v>462</v>
      </c>
      <c r="B463" t="s">
        <v>1682</v>
      </c>
      <c r="C463" t="s">
        <v>1692</v>
      </c>
      <c r="D463" t="s">
        <v>1693</v>
      </c>
    </row>
    <row r="464" spans="1:4">
      <c r="A464" s="1061">
        <v>463</v>
      </c>
      <c r="B464" t="s">
        <v>1682</v>
      </c>
      <c r="C464" t="s">
        <v>1682</v>
      </c>
      <c r="D464" t="s">
        <v>1683</v>
      </c>
    </row>
    <row r="465" spans="1:4">
      <c r="A465" s="1061">
        <v>464</v>
      </c>
      <c r="B465" t="s">
        <v>1682</v>
      </c>
      <c r="C465" t="s">
        <v>1694</v>
      </c>
      <c r="D465" t="s">
        <v>1695</v>
      </c>
    </row>
    <row r="466" spans="1:4">
      <c r="A466" s="1061">
        <v>465</v>
      </c>
      <c r="B466" t="s">
        <v>1682</v>
      </c>
      <c r="C466" t="s">
        <v>1696</v>
      </c>
      <c r="D466" t="s">
        <v>1697</v>
      </c>
    </row>
    <row r="467" spans="1:4">
      <c r="A467" s="1061">
        <v>466</v>
      </c>
      <c r="B467" t="s">
        <v>1682</v>
      </c>
      <c r="C467" t="s">
        <v>1698</v>
      </c>
      <c r="D467" t="s">
        <v>1699</v>
      </c>
    </row>
    <row r="468" spans="1:4">
      <c r="A468" s="1061">
        <v>467</v>
      </c>
      <c r="B468" t="s">
        <v>1682</v>
      </c>
      <c r="C468" t="s">
        <v>1700</v>
      </c>
      <c r="D468" t="s">
        <v>1701</v>
      </c>
    </row>
    <row r="469" spans="1:4">
      <c r="A469" s="1061">
        <v>468</v>
      </c>
      <c r="B469" t="s">
        <v>1682</v>
      </c>
      <c r="C469" t="s">
        <v>1702</v>
      </c>
      <c r="D469" t="s">
        <v>1703</v>
      </c>
    </row>
    <row r="470" spans="1:4">
      <c r="A470" s="1061">
        <v>469</v>
      </c>
      <c r="B470" t="s">
        <v>1682</v>
      </c>
      <c r="C470" t="s">
        <v>1704</v>
      </c>
      <c r="D470" t="s">
        <v>1705</v>
      </c>
    </row>
    <row r="471" spans="1:4">
      <c r="A471" s="1061">
        <v>470</v>
      </c>
      <c r="B471" t="s">
        <v>1682</v>
      </c>
      <c r="C471" t="s">
        <v>1706</v>
      </c>
      <c r="D471" t="s">
        <v>1707</v>
      </c>
    </row>
    <row r="472" spans="1:4">
      <c r="A472" s="1061">
        <v>471</v>
      </c>
      <c r="B472" t="s">
        <v>1682</v>
      </c>
      <c r="C472" t="s">
        <v>1708</v>
      </c>
      <c r="D472" t="s">
        <v>1709</v>
      </c>
    </row>
    <row r="473" spans="1:4">
      <c r="A473" s="1061">
        <v>472</v>
      </c>
      <c r="B473" t="s">
        <v>1682</v>
      </c>
      <c r="C473" t="s">
        <v>1710</v>
      </c>
      <c r="D473" t="s">
        <v>1711</v>
      </c>
    </row>
    <row r="474" spans="1:4">
      <c r="A474" s="1061">
        <v>473</v>
      </c>
      <c r="B474" t="s">
        <v>1682</v>
      </c>
      <c r="C474" t="s">
        <v>1712</v>
      </c>
      <c r="D474" t="s">
        <v>1713</v>
      </c>
    </row>
    <row r="475" spans="1:4">
      <c r="A475" s="1061">
        <v>474</v>
      </c>
      <c r="B475" t="s">
        <v>1682</v>
      </c>
      <c r="C475" t="s">
        <v>1714</v>
      </c>
      <c r="D475" t="s">
        <v>1715</v>
      </c>
    </row>
    <row r="476" spans="1:4">
      <c r="A476" s="1061">
        <v>475</v>
      </c>
      <c r="B476" t="s">
        <v>1682</v>
      </c>
      <c r="C476" t="s">
        <v>1716</v>
      </c>
      <c r="D476" t="s">
        <v>1717</v>
      </c>
    </row>
    <row r="477" spans="1:4">
      <c r="A477" s="1061">
        <v>476</v>
      </c>
      <c r="B477" t="s">
        <v>1718</v>
      </c>
      <c r="C477" t="s">
        <v>832</v>
      </c>
      <c r="D477" t="s">
        <v>1720</v>
      </c>
    </row>
    <row r="478" spans="1:4">
      <c r="A478" s="1061">
        <v>477</v>
      </c>
      <c r="B478" t="s">
        <v>1718</v>
      </c>
      <c r="C478" t="s">
        <v>1721</v>
      </c>
      <c r="D478" t="s">
        <v>1722</v>
      </c>
    </row>
    <row r="479" spans="1:4">
      <c r="A479" s="1061">
        <v>478</v>
      </c>
      <c r="B479" t="s">
        <v>1718</v>
      </c>
      <c r="C479" t="s">
        <v>1723</v>
      </c>
      <c r="D479" t="s">
        <v>1724</v>
      </c>
    </row>
    <row r="480" spans="1:4">
      <c r="A480" s="1061">
        <v>479</v>
      </c>
      <c r="B480" t="s">
        <v>1718</v>
      </c>
      <c r="C480" t="s">
        <v>1725</v>
      </c>
      <c r="D480" t="s">
        <v>1726</v>
      </c>
    </row>
    <row r="481" spans="1:4">
      <c r="A481" s="1061">
        <v>480</v>
      </c>
      <c r="B481" t="s">
        <v>1718</v>
      </c>
      <c r="C481" t="s">
        <v>1727</v>
      </c>
      <c r="D481" t="s">
        <v>1728</v>
      </c>
    </row>
    <row r="482" spans="1:4">
      <c r="A482" s="1061">
        <v>481</v>
      </c>
      <c r="B482" t="s">
        <v>1718</v>
      </c>
      <c r="C482" t="s">
        <v>1729</v>
      </c>
      <c r="D482" t="s">
        <v>1730</v>
      </c>
    </row>
    <row r="483" spans="1:4">
      <c r="A483" s="1061">
        <v>482</v>
      </c>
      <c r="B483" t="s">
        <v>1718</v>
      </c>
      <c r="C483" t="s">
        <v>1718</v>
      </c>
      <c r="D483" t="s">
        <v>1719</v>
      </c>
    </row>
    <row r="484" spans="1:4">
      <c r="A484" s="1061">
        <v>483</v>
      </c>
      <c r="B484" t="s">
        <v>1718</v>
      </c>
      <c r="C484" t="s">
        <v>1731</v>
      </c>
      <c r="D484" t="s">
        <v>1732</v>
      </c>
    </row>
    <row r="485" spans="1:4">
      <c r="A485" s="1061">
        <v>484</v>
      </c>
      <c r="B485" t="s">
        <v>1718</v>
      </c>
      <c r="C485" t="s">
        <v>1733</v>
      </c>
      <c r="D485" t="s">
        <v>1734</v>
      </c>
    </row>
    <row r="486" spans="1:4">
      <c r="A486" s="1061">
        <v>485</v>
      </c>
      <c r="B486" t="s">
        <v>1718</v>
      </c>
      <c r="C486" t="s">
        <v>1735</v>
      </c>
      <c r="D486" t="s">
        <v>1736</v>
      </c>
    </row>
    <row r="487" spans="1:4">
      <c r="A487" s="1061">
        <v>486</v>
      </c>
      <c r="B487" t="s">
        <v>1718</v>
      </c>
      <c r="C487" t="s">
        <v>1737</v>
      </c>
      <c r="D487" t="s">
        <v>1738</v>
      </c>
    </row>
    <row r="488" spans="1:4">
      <c r="A488" s="1061">
        <v>487</v>
      </c>
      <c r="B488" t="s">
        <v>1718</v>
      </c>
      <c r="C488" t="s">
        <v>1739</v>
      </c>
      <c r="D488" t="s">
        <v>1740</v>
      </c>
    </row>
    <row r="489" spans="1:4">
      <c r="A489" s="1061">
        <v>488</v>
      </c>
      <c r="B489" t="s">
        <v>1718</v>
      </c>
      <c r="C489" t="s">
        <v>1741</v>
      </c>
      <c r="D489" t="s">
        <v>1742</v>
      </c>
    </row>
    <row r="490" spans="1:4">
      <c r="A490" s="1061">
        <v>489</v>
      </c>
      <c r="B490" t="s">
        <v>1718</v>
      </c>
      <c r="C490" t="s">
        <v>1743</v>
      </c>
      <c r="D490" t="s">
        <v>1744</v>
      </c>
    </row>
    <row r="491" spans="1:4">
      <c r="A491" s="1061">
        <v>490</v>
      </c>
      <c r="B491" t="s">
        <v>1718</v>
      </c>
      <c r="C491" t="s">
        <v>1745</v>
      </c>
      <c r="D491" t="s">
        <v>1746</v>
      </c>
    </row>
    <row r="492" spans="1:4">
      <c r="A492" s="1061">
        <v>491</v>
      </c>
      <c r="B492" t="s">
        <v>1718</v>
      </c>
      <c r="C492" t="s">
        <v>1747</v>
      </c>
      <c r="D492" t="s">
        <v>1748</v>
      </c>
    </row>
    <row r="493" spans="1:4">
      <c r="A493" s="1061">
        <v>492</v>
      </c>
      <c r="B493" t="s">
        <v>1718</v>
      </c>
      <c r="C493" t="s">
        <v>1749</v>
      </c>
      <c r="D493" t="s">
        <v>1750</v>
      </c>
    </row>
    <row r="494" spans="1:4">
      <c r="A494" s="1061">
        <v>493</v>
      </c>
      <c r="B494" t="s">
        <v>1718</v>
      </c>
      <c r="C494" t="s">
        <v>1751</v>
      </c>
      <c r="D494" t="s">
        <v>1752</v>
      </c>
    </row>
    <row r="495" spans="1:4">
      <c r="A495" s="1061">
        <v>494</v>
      </c>
      <c r="B495" t="s">
        <v>1718</v>
      </c>
      <c r="C495" t="s">
        <v>1753</v>
      </c>
      <c r="D495" t="s">
        <v>1754</v>
      </c>
    </row>
    <row r="496" spans="1:4">
      <c r="A496" s="1061">
        <v>495</v>
      </c>
      <c r="B496" t="s">
        <v>1718</v>
      </c>
      <c r="C496" t="s">
        <v>1755</v>
      </c>
      <c r="D496" t="s">
        <v>1756</v>
      </c>
    </row>
    <row r="497" spans="1:4">
      <c r="A497" s="1061">
        <v>496</v>
      </c>
      <c r="B497" t="s">
        <v>1718</v>
      </c>
      <c r="C497" t="s">
        <v>1757</v>
      </c>
      <c r="D497" t="s">
        <v>1758</v>
      </c>
    </row>
    <row r="498" spans="1:4">
      <c r="A498" s="1061">
        <v>497</v>
      </c>
      <c r="B498" t="s">
        <v>1759</v>
      </c>
      <c r="C498" t="s">
        <v>1761</v>
      </c>
      <c r="D498" t="s">
        <v>1762</v>
      </c>
    </row>
    <row r="499" spans="1:4">
      <c r="A499" s="1061">
        <v>498</v>
      </c>
      <c r="B499" t="s">
        <v>1759</v>
      </c>
      <c r="C499" t="s">
        <v>1763</v>
      </c>
      <c r="D499" t="s">
        <v>1764</v>
      </c>
    </row>
    <row r="500" spans="1:4">
      <c r="A500" s="1061">
        <v>499</v>
      </c>
      <c r="B500" t="s">
        <v>1759</v>
      </c>
      <c r="C500" t="s">
        <v>1765</v>
      </c>
      <c r="D500" t="s">
        <v>1766</v>
      </c>
    </row>
    <row r="501" spans="1:4">
      <c r="A501" s="1061">
        <v>500</v>
      </c>
      <c r="B501" t="s">
        <v>1759</v>
      </c>
      <c r="C501" t="s">
        <v>1767</v>
      </c>
      <c r="D501" t="s">
        <v>1768</v>
      </c>
    </row>
    <row r="502" spans="1:4">
      <c r="A502" s="1061">
        <v>501</v>
      </c>
      <c r="B502" t="s">
        <v>1759</v>
      </c>
      <c r="C502" t="s">
        <v>1769</v>
      </c>
      <c r="D502" t="s">
        <v>1770</v>
      </c>
    </row>
    <row r="503" spans="1:4">
      <c r="A503" s="1061">
        <v>502</v>
      </c>
      <c r="B503" t="s">
        <v>1759</v>
      </c>
      <c r="C503" t="s">
        <v>1771</v>
      </c>
      <c r="D503" t="s">
        <v>1772</v>
      </c>
    </row>
    <row r="504" spans="1:4">
      <c r="A504" s="1061">
        <v>503</v>
      </c>
      <c r="B504" t="s">
        <v>1759</v>
      </c>
      <c r="C504" t="s">
        <v>1773</v>
      </c>
      <c r="D504" t="s">
        <v>1774</v>
      </c>
    </row>
    <row r="505" spans="1:4">
      <c r="A505" s="1061">
        <v>504</v>
      </c>
      <c r="B505" t="s">
        <v>1759</v>
      </c>
      <c r="C505" t="s">
        <v>1033</v>
      </c>
      <c r="D505" t="s">
        <v>1775</v>
      </c>
    </row>
    <row r="506" spans="1:4">
      <c r="A506" s="1061">
        <v>505</v>
      </c>
      <c r="B506" t="s">
        <v>1759</v>
      </c>
      <c r="C506" t="s">
        <v>1759</v>
      </c>
      <c r="D506" t="s">
        <v>1760</v>
      </c>
    </row>
    <row r="507" spans="1:4">
      <c r="A507" s="1061">
        <v>506</v>
      </c>
      <c r="B507" t="s">
        <v>1759</v>
      </c>
      <c r="C507" t="s">
        <v>1776</v>
      </c>
      <c r="D507" t="s">
        <v>1777</v>
      </c>
    </row>
    <row r="508" spans="1:4">
      <c r="A508" s="1061">
        <v>507</v>
      </c>
      <c r="B508" t="s">
        <v>1759</v>
      </c>
      <c r="C508" t="s">
        <v>1778</v>
      </c>
      <c r="D508" t="s">
        <v>1779</v>
      </c>
    </row>
    <row r="509" spans="1:4">
      <c r="A509" s="1061">
        <v>508</v>
      </c>
      <c r="B509" t="s">
        <v>1759</v>
      </c>
      <c r="C509" t="s">
        <v>1780</v>
      </c>
      <c r="D509" t="s">
        <v>1781</v>
      </c>
    </row>
    <row r="510" spans="1:4">
      <c r="A510" s="1061">
        <v>509</v>
      </c>
      <c r="B510" t="s">
        <v>1759</v>
      </c>
      <c r="C510" t="s">
        <v>1782</v>
      </c>
      <c r="D510" t="s">
        <v>1783</v>
      </c>
    </row>
    <row r="511" spans="1:4">
      <c r="A511" s="1061">
        <v>510</v>
      </c>
      <c r="B511" t="s">
        <v>1759</v>
      </c>
      <c r="C511" t="s">
        <v>1784</v>
      </c>
      <c r="D511" t="s">
        <v>1785</v>
      </c>
    </row>
    <row r="512" spans="1:4">
      <c r="A512" s="1061">
        <v>511</v>
      </c>
      <c r="B512" t="s">
        <v>1759</v>
      </c>
      <c r="C512" t="s">
        <v>1786</v>
      </c>
      <c r="D512" t="s">
        <v>1787</v>
      </c>
    </row>
    <row r="513" spans="1:4">
      <c r="A513" s="1061">
        <v>512</v>
      </c>
      <c r="B513" t="s">
        <v>1759</v>
      </c>
      <c r="C513" t="s">
        <v>1788</v>
      </c>
      <c r="D513" t="s">
        <v>1789</v>
      </c>
    </row>
    <row r="514" spans="1:4">
      <c r="A514" s="1061">
        <v>513</v>
      </c>
      <c r="B514" t="s">
        <v>1759</v>
      </c>
      <c r="C514" t="s">
        <v>1790</v>
      </c>
      <c r="D514" t="s">
        <v>1791</v>
      </c>
    </row>
    <row r="515" spans="1:4">
      <c r="A515" s="1061">
        <v>514</v>
      </c>
      <c r="B515" t="s">
        <v>1759</v>
      </c>
      <c r="C515" t="s">
        <v>1792</v>
      </c>
      <c r="D515" t="s">
        <v>1793</v>
      </c>
    </row>
    <row r="516" spans="1:4">
      <c r="A516" s="1061">
        <v>515</v>
      </c>
      <c r="B516" t="s">
        <v>1759</v>
      </c>
      <c r="C516" t="s">
        <v>1794</v>
      </c>
      <c r="D516" t="s">
        <v>1795</v>
      </c>
    </row>
    <row r="517" spans="1:4">
      <c r="A517" s="1061">
        <v>516</v>
      </c>
      <c r="B517" t="s">
        <v>1759</v>
      </c>
      <c r="C517" t="s">
        <v>1796</v>
      </c>
      <c r="D517" t="s">
        <v>1797</v>
      </c>
    </row>
    <row r="518" spans="1:4">
      <c r="A518" s="1061">
        <v>517</v>
      </c>
      <c r="B518" t="s">
        <v>1759</v>
      </c>
      <c r="C518" t="s">
        <v>1798</v>
      </c>
      <c r="D518" t="s">
        <v>1799</v>
      </c>
    </row>
    <row r="519" spans="1:4">
      <c r="A519" s="1061">
        <v>518</v>
      </c>
      <c r="B519" t="s">
        <v>1759</v>
      </c>
      <c r="C519" t="s">
        <v>1800</v>
      </c>
      <c r="D519" t="s">
        <v>1801</v>
      </c>
    </row>
    <row r="520" spans="1:4">
      <c r="A520" s="1061">
        <v>519</v>
      </c>
      <c r="B520" t="s">
        <v>1759</v>
      </c>
      <c r="C520" t="s">
        <v>1802</v>
      </c>
      <c r="D520" t="s">
        <v>1803</v>
      </c>
    </row>
    <row r="521" spans="1:4">
      <c r="A521" s="1061">
        <v>520</v>
      </c>
      <c r="B521" t="s">
        <v>1759</v>
      </c>
      <c r="C521" t="s">
        <v>1804</v>
      </c>
      <c r="D521" t="s">
        <v>1805</v>
      </c>
    </row>
    <row r="522" spans="1:4">
      <c r="A522" s="1061">
        <v>521</v>
      </c>
      <c r="B522" t="s">
        <v>1759</v>
      </c>
      <c r="C522" t="s">
        <v>1806</v>
      </c>
      <c r="D522" t="s">
        <v>1807</v>
      </c>
    </row>
    <row r="523" spans="1:4">
      <c r="A523" s="1061">
        <v>522</v>
      </c>
      <c r="B523" t="s">
        <v>1759</v>
      </c>
      <c r="C523" t="s">
        <v>1808</v>
      </c>
      <c r="D523" t="s">
        <v>1809</v>
      </c>
    </row>
    <row r="524" spans="1:4">
      <c r="A524" s="1061">
        <v>523</v>
      </c>
      <c r="B524" t="s">
        <v>1759</v>
      </c>
      <c r="C524" t="s">
        <v>1810</v>
      </c>
      <c r="D524" t="s">
        <v>1811</v>
      </c>
    </row>
    <row r="525" spans="1:4">
      <c r="A525" s="1061">
        <v>524</v>
      </c>
      <c r="B525" t="s">
        <v>1759</v>
      </c>
      <c r="C525" t="s">
        <v>1812</v>
      </c>
      <c r="D525" t="s">
        <v>1813</v>
      </c>
    </row>
    <row r="526" spans="1:4">
      <c r="A526" s="1061">
        <v>525</v>
      </c>
      <c r="B526" t="s">
        <v>1759</v>
      </c>
      <c r="C526" t="s">
        <v>1814</v>
      </c>
      <c r="D526" t="s">
        <v>1815</v>
      </c>
    </row>
    <row r="527" spans="1:4">
      <c r="A527" s="1061">
        <v>526</v>
      </c>
      <c r="B527" t="s">
        <v>1759</v>
      </c>
      <c r="C527" t="s">
        <v>1816</v>
      </c>
      <c r="D527" t="s">
        <v>1817</v>
      </c>
    </row>
    <row r="528" spans="1:4">
      <c r="A528" s="1061">
        <v>527</v>
      </c>
      <c r="B528" t="s">
        <v>1759</v>
      </c>
      <c r="C528" t="s">
        <v>1818</v>
      </c>
      <c r="D528" t="s">
        <v>1819</v>
      </c>
    </row>
    <row r="529" spans="1:4">
      <c r="A529" s="1061">
        <v>528</v>
      </c>
      <c r="B529" t="s">
        <v>1820</v>
      </c>
      <c r="C529" t="s">
        <v>1249</v>
      </c>
      <c r="D529" t="s">
        <v>1822</v>
      </c>
    </row>
    <row r="530" spans="1:4">
      <c r="A530" s="1061">
        <v>529</v>
      </c>
      <c r="B530" t="s">
        <v>1820</v>
      </c>
      <c r="C530" t="s">
        <v>1823</v>
      </c>
      <c r="D530" t="s">
        <v>1824</v>
      </c>
    </row>
    <row r="531" spans="1:4">
      <c r="A531" s="1061">
        <v>530</v>
      </c>
      <c r="B531" t="s">
        <v>1820</v>
      </c>
      <c r="C531" t="s">
        <v>1825</v>
      </c>
      <c r="D531" t="s">
        <v>1826</v>
      </c>
    </row>
    <row r="532" spans="1:4">
      <c r="A532" s="1061">
        <v>531</v>
      </c>
      <c r="B532" t="s">
        <v>1820</v>
      </c>
      <c r="C532" t="s">
        <v>1827</v>
      </c>
      <c r="D532" t="s">
        <v>1828</v>
      </c>
    </row>
    <row r="533" spans="1:4">
      <c r="A533" s="1061">
        <v>532</v>
      </c>
      <c r="B533" t="s">
        <v>1820</v>
      </c>
      <c r="C533" t="s">
        <v>1829</v>
      </c>
      <c r="D533" t="s">
        <v>1830</v>
      </c>
    </row>
    <row r="534" spans="1:4">
      <c r="A534" s="1061">
        <v>533</v>
      </c>
      <c r="B534" t="s">
        <v>1820</v>
      </c>
      <c r="C534" t="s">
        <v>1831</v>
      </c>
      <c r="D534" t="s">
        <v>1832</v>
      </c>
    </row>
    <row r="535" spans="1:4">
      <c r="A535" s="1061">
        <v>534</v>
      </c>
      <c r="B535" t="s">
        <v>1820</v>
      </c>
      <c r="C535" t="s">
        <v>1833</v>
      </c>
      <c r="D535" t="s">
        <v>1834</v>
      </c>
    </row>
    <row r="536" spans="1:4">
      <c r="A536" s="1061">
        <v>535</v>
      </c>
      <c r="B536" t="s">
        <v>1820</v>
      </c>
      <c r="C536" t="s">
        <v>1835</v>
      </c>
      <c r="D536" t="s">
        <v>1836</v>
      </c>
    </row>
    <row r="537" spans="1:4">
      <c r="A537" s="1061">
        <v>536</v>
      </c>
      <c r="B537" t="s">
        <v>1820</v>
      </c>
      <c r="C537" t="s">
        <v>1837</v>
      </c>
      <c r="D537" t="s">
        <v>1838</v>
      </c>
    </row>
    <row r="538" spans="1:4">
      <c r="A538" s="1061">
        <v>537</v>
      </c>
      <c r="B538" t="s">
        <v>1820</v>
      </c>
      <c r="C538" t="s">
        <v>1820</v>
      </c>
      <c r="D538" t="s">
        <v>1821</v>
      </c>
    </row>
    <row r="539" spans="1:4">
      <c r="A539" s="1061">
        <v>538</v>
      </c>
      <c r="B539" t="s">
        <v>1820</v>
      </c>
      <c r="C539" t="s">
        <v>1839</v>
      </c>
      <c r="D539" t="s">
        <v>1840</v>
      </c>
    </row>
    <row r="540" spans="1:4">
      <c r="A540" s="1061">
        <v>539</v>
      </c>
      <c r="B540" t="s">
        <v>1820</v>
      </c>
      <c r="C540" t="s">
        <v>1841</v>
      </c>
      <c r="D540" t="s">
        <v>1842</v>
      </c>
    </row>
    <row r="541" spans="1:4">
      <c r="A541" s="1061">
        <v>540</v>
      </c>
      <c r="B541" t="s">
        <v>1820</v>
      </c>
      <c r="C541" t="s">
        <v>1843</v>
      </c>
      <c r="D541" t="s">
        <v>1844</v>
      </c>
    </row>
    <row r="542" spans="1:4">
      <c r="A542" s="1061">
        <v>541</v>
      </c>
      <c r="B542" t="s">
        <v>1820</v>
      </c>
      <c r="C542" t="s">
        <v>1845</v>
      </c>
      <c r="D542" t="s">
        <v>1846</v>
      </c>
    </row>
    <row r="543" spans="1:4">
      <c r="A543" s="1061">
        <v>542</v>
      </c>
      <c r="B543" t="s">
        <v>1820</v>
      </c>
      <c r="C543" t="s">
        <v>1847</v>
      </c>
      <c r="D543" t="s">
        <v>1848</v>
      </c>
    </row>
    <row r="544" spans="1:4">
      <c r="A544" s="1061">
        <v>543</v>
      </c>
      <c r="B544" t="s">
        <v>1820</v>
      </c>
      <c r="C544" t="s">
        <v>1849</v>
      </c>
      <c r="D544" t="s">
        <v>1850</v>
      </c>
    </row>
    <row r="545" spans="1:4">
      <c r="A545" s="1061">
        <v>544</v>
      </c>
      <c r="B545" t="s">
        <v>1820</v>
      </c>
      <c r="C545" t="s">
        <v>1851</v>
      </c>
      <c r="D545" t="s">
        <v>1852</v>
      </c>
    </row>
    <row r="546" spans="1:4">
      <c r="A546" s="1061">
        <v>545</v>
      </c>
      <c r="B546" t="s">
        <v>1820</v>
      </c>
      <c r="C546" t="s">
        <v>1853</v>
      </c>
      <c r="D546" t="s">
        <v>1854</v>
      </c>
    </row>
    <row r="547" spans="1:4">
      <c r="A547" s="1061">
        <v>546</v>
      </c>
      <c r="B547" t="s">
        <v>1820</v>
      </c>
      <c r="C547" t="s">
        <v>1855</v>
      </c>
      <c r="D547" t="s">
        <v>1856</v>
      </c>
    </row>
    <row r="548" spans="1:4">
      <c r="A548" s="1061">
        <v>547</v>
      </c>
      <c r="B548" t="s">
        <v>1820</v>
      </c>
      <c r="C548" t="s">
        <v>1857</v>
      </c>
      <c r="D548" t="s">
        <v>1858</v>
      </c>
    </row>
    <row r="549" spans="1:4">
      <c r="A549" s="1061">
        <v>548</v>
      </c>
      <c r="B549" t="s">
        <v>1820</v>
      </c>
      <c r="C549" t="s">
        <v>1859</v>
      </c>
      <c r="D549" t="s">
        <v>1860</v>
      </c>
    </row>
    <row r="550" spans="1:4">
      <c r="A550" s="1061">
        <v>549</v>
      </c>
      <c r="B550" t="s">
        <v>1820</v>
      </c>
      <c r="C550" t="s">
        <v>1861</v>
      </c>
      <c r="D550" t="s">
        <v>1862</v>
      </c>
    </row>
    <row r="551" spans="1:4">
      <c r="A551" s="1061">
        <v>550</v>
      </c>
      <c r="B551" t="s">
        <v>1820</v>
      </c>
      <c r="C551" t="s">
        <v>1863</v>
      </c>
      <c r="D551" t="s">
        <v>1864</v>
      </c>
    </row>
    <row r="552" spans="1:4">
      <c r="A552" s="1061">
        <v>551</v>
      </c>
      <c r="B552" t="s">
        <v>1820</v>
      </c>
      <c r="C552" t="s">
        <v>1865</v>
      </c>
      <c r="D552" t="s">
        <v>1866</v>
      </c>
    </row>
    <row r="553" spans="1:4">
      <c r="A553" s="1061">
        <v>552</v>
      </c>
      <c r="B553" t="s">
        <v>1820</v>
      </c>
      <c r="C553" t="s">
        <v>1867</v>
      </c>
      <c r="D553" t="s">
        <v>1868</v>
      </c>
    </row>
    <row r="554" spans="1:4">
      <c r="A554" s="1061">
        <v>553</v>
      </c>
      <c r="B554" t="s">
        <v>1869</v>
      </c>
      <c r="C554" t="s">
        <v>1871</v>
      </c>
      <c r="D554" t="s">
        <v>1872</v>
      </c>
    </row>
    <row r="555" spans="1:4">
      <c r="A555" s="1061">
        <v>554</v>
      </c>
      <c r="B555" t="s">
        <v>1869</v>
      </c>
      <c r="C555" t="s">
        <v>1873</v>
      </c>
      <c r="D555" t="s">
        <v>1874</v>
      </c>
    </row>
    <row r="556" spans="1:4">
      <c r="A556" s="1061">
        <v>555</v>
      </c>
      <c r="B556" t="s">
        <v>1869</v>
      </c>
      <c r="C556" t="s">
        <v>1875</v>
      </c>
      <c r="D556" t="s">
        <v>1876</v>
      </c>
    </row>
    <row r="557" spans="1:4">
      <c r="A557" s="1061">
        <v>556</v>
      </c>
      <c r="B557" t="s">
        <v>1869</v>
      </c>
      <c r="C557" t="s">
        <v>1329</v>
      </c>
      <c r="D557" t="s">
        <v>1877</v>
      </c>
    </row>
    <row r="558" spans="1:4">
      <c r="A558" s="1061">
        <v>557</v>
      </c>
      <c r="B558" t="s">
        <v>1869</v>
      </c>
      <c r="C558" t="s">
        <v>1878</v>
      </c>
      <c r="D558" t="s">
        <v>1879</v>
      </c>
    </row>
    <row r="559" spans="1:4">
      <c r="A559" s="1061">
        <v>558</v>
      </c>
      <c r="B559" t="s">
        <v>1869</v>
      </c>
      <c r="C559" t="s">
        <v>1880</v>
      </c>
      <c r="D559" t="s">
        <v>1881</v>
      </c>
    </row>
    <row r="560" spans="1:4">
      <c r="A560" s="1061">
        <v>559</v>
      </c>
      <c r="B560" t="s">
        <v>1869</v>
      </c>
      <c r="C560" t="s">
        <v>1882</v>
      </c>
      <c r="D560" t="s">
        <v>1883</v>
      </c>
    </row>
    <row r="561" spans="1:4">
      <c r="A561" s="1061">
        <v>560</v>
      </c>
      <c r="B561" t="s">
        <v>1869</v>
      </c>
      <c r="C561" t="s">
        <v>1884</v>
      </c>
      <c r="D561" t="s">
        <v>1885</v>
      </c>
    </row>
    <row r="562" spans="1:4">
      <c r="A562" s="1061">
        <v>561</v>
      </c>
      <c r="B562" t="s">
        <v>1869</v>
      </c>
      <c r="C562" t="s">
        <v>1886</v>
      </c>
      <c r="D562" t="s">
        <v>1887</v>
      </c>
    </row>
    <row r="563" spans="1:4">
      <c r="A563" s="1061">
        <v>562</v>
      </c>
      <c r="B563" t="s">
        <v>1869</v>
      </c>
      <c r="C563" t="s">
        <v>1869</v>
      </c>
      <c r="D563" t="s">
        <v>1870</v>
      </c>
    </row>
    <row r="564" spans="1:4">
      <c r="A564" s="1061">
        <v>563</v>
      </c>
      <c r="B564" t="s">
        <v>1869</v>
      </c>
      <c r="C564" t="s">
        <v>1888</v>
      </c>
      <c r="D564" t="s">
        <v>1889</v>
      </c>
    </row>
    <row r="565" spans="1:4">
      <c r="A565" s="1061">
        <v>564</v>
      </c>
      <c r="B565" t="s">
        <v>1869</v>
      </c>
      <c r="C565" t="s">
        <v>1890</v>
      </c>
      <c r="D565" t="s">
        <v>1891</v>
      </c>
    </row>
    <row r="566" spans="1:4">
      <c r="A566" s="1061">
        <v>565</v>
      </c>
      <c r="B566" t="s">
        <v>1869</v>
      </c>
      <c r="C566" t="s">
        <v>1892</v>
      </c>
      <c r="D566" t="s">
        <v>1893</v>
      </c>
    </row>
    <row r="567" spans="1:4">
      <c r="A567" s="1061">
        <v>566</v>
      </c>
      <c r="B567" t="s">
        <v>1869</v>
      </c>
      <c r="C567" t="s">
        <v>1894</v>
      </c>
      <c r="D567" t="s">
        <v>1895</v>
      </c>
    </row>
    <row r="568" spans="1:4">
      <c r="A568" s="1061">
        <v>567</v>
      </c>
      <c r="B568" t="s">
        <v>1869</v>
      </c>
      <c r="C568" t="s">
        <v>1896</v>
      </c>
      <c r="D568" t="s">
        <v>1897</v>
      </c>
    </row>
    <row r="569" spans="1:4">
      <c r="A569" s="1061">
        <v>568</v>
      </c>
      <c r="B569" t="s">
        <v>1869</v>
      </c>
      <c r="C569" t="s">
        <v>1898</v>
      </c>
      <c r="D569" t="s">
        <v>1899</v>
      </c>
    </row>
    <row r="570" spans="1:4">
      <c r="A570" s="1061">
        <v>569</v>
      </c>
      <c r="B570" t="s">
        <v>1869</v>
      </c>
      <c r="C570" t="s">
        <v>1900</v>
      </c>
      <c r="D570" t="s">
        <v>1901</v>
      </c>
    </row>
    <row r="571" spans="1:4">
      <c r="A571" s="1061">
        <v>570</v>
      </c>
      <c r="B571" t="s">
        <v>1869</v>
      </c>
      <c r="C571" t="s">
        <v>1902</v>
      </c>
      <c r="D571" t="s">
        <v>1903</v>
      </c>
    </row>
    <row r="572" spans="1:4">
      <c r="A572" s="1061">
        <v>571</v>
      </c>
      <c r="B572" t="s">
        <v>1869</v>
      </c>
      <c r="C572" t="s">
        <v>1904</v>
      </c>
      <c r="D572" t="s">
        <v>1905</v>
      </c>
    </row>
    <row r="573" spans="1:4">
      <c r="A573" s="1061">
        <v>572</v>
      </c>
      <c r="B573" t="s">
        <v>1869</v>
      </c>
      <c r="C573" t="s">
        <v>1906</v>
      </c>
      <c r="D573" t="s">
        <v>1907</v>
      </c>
    </row>
    <row r="574" spans="1:4">
      <c r="A574" s="1061">
        <v>573</v>
      </c>
      <c r="B574" t="s">
        <v>1869</v>
      </c>
      <c r="C574" t="s">
        <v>1908</v>
      </c>
      <c r="D574" t="s">
        <v>1909</v>
      </c>
    </row>
    <row r="575" spans="1:4">
      <c r="A575" s="1061">
        <v>574</v>
      </c>
      <c r="B575" t="s">
        <v>1869</v>
      </c>
      <c r="C575" t="s">
        <v>1910</v>
      </c>
      <c r="D575" t="s">
        <v>1911</v>
      </c>
    </row>
    <row r="576" spans="1:4">
      <c r="A576" s="1061">
        <v>575</v>
      </c>
      <c r="B576" t="s">
        <v>1869</v>
      </c>
      <c r="C576" t="s">
        <v>1912</v>
      </c>
      <c r="D576" t="s">
        <v>1913</v>
      </c>
    </row>
    <row r="577" spans="1:4">
      <c r="A577" s="1061">
        <v>576</v>
      </c>
      <c r="B577" t="s">
        <v>1869</v>
      </c>
      <c r="C577" t="s">
        <v>1914</v>
      </c>
      <c r="D577" t="s">
        <v>1915</v>
      </c>
    </row>
    <row r="578" spans="1:4">
      <c r="A578" s="1061">
        <v>577</v>
      </c>
      <c r="B578" t="s">
        <v>1869</v>
      </c>
      <c r="C578" t="s">
        <v>1916</v>
      </c>
      <c r="D578" t="s">
        <v>1917</v>
      </c>
    </row>
    <row r="579" spans="1:4">
      <c r="A579" s="1061">
        <v>578</v>
      </c>
      <c r="B579" t="s">
        <v>1869</v>
      </c>
      <c r="C579" t="s">
        <v>1918</v>
      </c>
      <c r="D579" t="s">
        <v>1919</v>
      </c>
    </row>
    <row r="580" spans="1:4">
      <c r="A580" s="1061">
        <v>579</v>
      </c>
      <c r="B580" t="s">
        <v>1920</v>
      </c>
      <c r="C580" t="s">
        <v>1922</v>
      </c>
      <c r="D580" t="s">
        <v>1923</v>
      </c>
    </row>
    <row r="581" spans="1:4">
      <c r="A581" s="1061">
        <v>580</v>
      </c>
      <c r="B581" t="s">
        <v>1920</v>
      </c>
      <c r="C581" t="s">
        <v>1924</v>
      </c>
      <c r="D581" t="s">
        <v>1925</v>
      </c>
    </row>
    <row r="582" spans="1:4">
      <c r="A582" s="1061">
        <v>581</v>
      </c>
      <c r="B582" t="s">
        <v>1920</v>
      </c>
      <c r="C582" t="s">
        <v>1926</v>
      </c>
      <c r="D582" t="s">
        <v>1927</v>
      </c>
    </row>
    <row r="583" spans="1:4">
      <c r="A583" s="1061">
        <v>582</v>
      </c>
      <c r="B583" t="s">
        <v>1920</v>
      </c>
      <c r="C583" t="s">
        <v>1928</v>
      </c>
      <c r="D583" t="s">
        <v>1929</v>
      </c>
    </row>
    <row r="584" spans="1:4">
      <c r="A584" s="1061">
        <v>583</v>
      </c>
      <c r="B584" t="s">
        <v>1920</v>
      </c>
      <c r="C584" t="s">
        <v>1930</v>
      </c>
      <c r="D584" t="s">
        <v>1931</v>
      </c>
    </row>
    <row r="585" spans="1:4">
      <c r="A585" s="1061">
        <v>584</v>
      </c>
      <c r="B585" t="s">
        <v>1920</v>
      </c>
      <c r="C585" t="s">
        <v>1932</v>
      </c>
      <c r="D585" t="s">
        <v>1933</v>
      </c>
    </row>
    <row r="586" spans="1:4">
      <c r="A586" s="1061">
        <v>585</v>
      </c>
      <c r="B586" t="s">
        <v>1920</v>
      </c>
      <c r="C586" t="s">
        <v>1934</v>
      </c>
      <c r="D586" t="s">
        <v>1935</v>
      </c>
    </row>
    <row r="587" spans="1:4">
      <c r="A587" s="1061">
        <v>586</v>
      </c>
      <c r="B587" t="s">
        <v>1920</v>
      </c>
      <c r="C587" t="s">
        <v>1936</v>
      </c>
      <c r="D587" t="s">
        <v>1937</v>
      </c>
    </row>
    <row r="588" spans="1:4">
      <c r="A588" s="1061">
        <v>587</v>
      </c>
      <c r="B588" t="s">
        <v>1920</v>
      </c>
      <c r="C588" t="s">
        <v>1938</v>
      </c>
      <c r="D588" t="s">
        <v>1939</v>
      </c>
    </row>
    <row r="589" spans="1:4">
      <c r="A589" s="1061">
        <v>588</v>
      </c>
      <c r="B589" t="s">
        <v>1920</v>
      </c>
      <c r="C589" t="s">
        <v>1940</v>
      </c>
      <c r="D589" t="s">
        <v>1941</v>
      </c>
    </row>
    <row r="590" spans="1:4">
      <c r="A590" s="1061">
        <v>589</v>
      </c>
      <c r="B590" t="s">
        <v>1920</v>
      </c>
      <c r="C590" t="s">
        <v>1942</v>
      </c>
      <c r="D590" t="s">
        <v>1943</v>
      </c>
    </row>
    <row r="591" spans="1:4">
      <c r="A591" s="1061">
        <v>590</v>
      </c>
      <c r="B591" t="s">
        <v>1920</v>
      </c>
      <c r="C591" t="s">
        <v>1920</v>
      </c>
      <c r="D591" t="s">
        <v>1921</v>
      </c>
    </row>
    <row r="592" spans="1:4">
      <c r="A592" s="1061">
        <v>591</v>
      </c>
      <c r="B592" t="s">
        <v>1920</v>
      </c>
      <c r="C592" t="s">
        <v>1944</v>
      </c>
      <c r="D592" t="s">
        <v>1945</v>
      </c>
    </row>
    <row r="593" spans="1:4">
      <c r="A593" s="1061">
        <v>592</v>
      </c>
      <c r="B593" t="s">
        <v>1920</v>
      </c>
      <c r="C593" t="s">
        <v>1946</v>
      </c>
      <c r="D593" t="s">
        <v>1947</v>
      </c>
    </row>
    <row r="594" spans="1:4">
      <c r="A594" s="1061">
        <v>593</v>
      </c>
      <c r="B594" t="s">
        <v>1920</v>
      </c>
      <c r="C594" t="s">
        <v>1948</v>
      </c>
      <c r="D594" t="s">
        <v>1949</v>
      </c>
    </row>
    <row r="595" spans="1:4">
      <c r="A595" s="1061">
        <v>594</v>
      </c>
      <c r="B595" t="s">
        <v>1920</v>
      </c>
      <c r="C595" t="s">
        <v>1950</v>
      </c>
      <c r="D595" t="s">
        <v>1951</v>
      </c>
    </row>
    <row r="596" spans="1:4">
      <c r="A596" s="1061">
        <v>595</v>
      </c>
      <c r="B596" t="s">
        <v>1920</v>
      </c>
      <c r="C596" t="s">
        <v>1952</v>
      </c>
      <c r="D596" t="s">
        <v>1953</v>
      </c>
    </row>
    <row r="597" spans="1:4">
      <c r="A597" s="1061">
        <v>596</v>
      </c>
      <c r="B597" t="s">
        <v>1920</v>
      </c>
      <c r="C597" t="s">
        <v>1792</v>
      </c>
      <c r="D597" t="s">
        <v>1954</v>
      </c>
    </row>
    <row r="598" spans="1:4">
      <c r="A598" s="1061">
        <v>597</v>
      </c>
      <c r="B598" t="s">
        <v>1920</v>
      </c>
      <c r="C598" t="s">
        <v>1955</v>
      </c>
      <c r="D598" t="s">
        <v>1956</v>
      </c>
    </row>
    <row r="599" spans="1:4">
      <c r="A599" s="1061">
        <v>598</v>
      </c>
      <c r="B599" t="s">
        <v>1920</v>
      </c>
      <c r="C599" t="s">
        <v>1957</v>
      </c>
      <c r="D599" t="s">
        <v>1958</v>
      </c>
    </row>
    <row r="600" spans="1:4">
      <c r="A600" s="1061">
        <v>599</v>
      </c>
      <c r="B600" t="s">
        <v>1920</v>
      </c>
      <c r="C600" t="s">
        <v>1959</v>
      </c>
      <c r="D600" t="s">
        <v>1960</v>
      </c>
    </row>
    <row r="601" spans="1:4">
      <c r="A601" s="1061">
        <v>600</v>
      </c>
      <c r="B601" t="s">
        <v>1920</v>
      </c>
      <c r="C601" t="s">
        <v>1961</v>
      </c>
      <c r="D601" t="s">
        <v>1962</v>
      </c>
    </row>
    <row r="602" spans="1:4">
      <c r="A602" s="1061">
        <v>601</v>
      </c>
      <c r="B602" t="s">
        <v>1920</v>
      </c>
      <c r="C602" t="s">
        <v>1963</v>
      </c>
      <c r="D602" t="s">
        <v>1964</v>
      </c>
    </row>
    <row r="603" spans="1:4">
      <c r="A603" s="1061">
        <v>602</v>
      </c>
      <c r="B603" t="s">
        <v>1920</v>
      </c>
      <c r="C603" t="s">
        <v>1965</v>
      </c>
      <c r="D603" t="s">
        <v>1966</v>
      </c>
    </row>
    <row r="604" spans="1:4">
      <c r="A604" s="1061">
        <v>603</v>
      </c>
      <c r="B604" t="s">
        <v>1920</v>
      </c>
      <c r="C604" t="s">
        <v>1967</v>
      </c>
      <c r="D604" t="s">
        <v>1968</v>
      </c>
    </row>
    <row r="605" spans="1:4">
      <c r="A605" s="1061">
        <v>604</v>
      </c>
      <c r="B605" t="s">
        <v>1920</v>
      </c>
      <c r="C605" t="s">
        <v>1969</v>
      </c>
      <c r="D605" t="s">
        <v>1970</v>
      </c>
    </row>
    <row r="606" spans="1:4">
      <c r="A606" s="1061">
        <v>605</v>
      </c>
      <c r="B606" t="s">
        <v>1920</v>
      </c>
      <c r="C606" t="s">
        <v>1971</v>
      </c>
      <c r="D606" t="s">
        <v>1972</v>
      </c>
    </row>
    <row r="607" spans="1:4">
      <c r="A607" s="1061">
        <v>606</v>
      </c>
      <c r="B607" t="s">
        <v>1920</v>
      </c>
      <c r="C607" t="s">
        <v>1973</v>
      </c>
      <c r="D607" t="s">
        <v>1974</v>
      </c>
    </row>
    <row r="608" spans="1:4">
      <c r="A608" s="1061">
        <v>607</v>
      </c>
      <c r="B608" t="s">
        <v>1920</v>
      </c>
      <c r="C608" t="s">
        <v>1975</v>
      </c>
      <c r="D608" t="s">
        <v>1976</v>
      </c>
    </row>
    <row r="609" spans="1:4">
      <c r="A609" s="1061">
        <v>608</v>
      </c>
      <c r="B609" t="s">
        <v>1920</v>
      </c>
      <c r="C609" t="s">
        <v>1977</v>
      </c>
      <c r="D609" t="s">
        <v>1978</v>
      </c>
    </row>
    <row r="610" spans="1:4">
      <c r="A610" s="1061">
        <v>609</v>
      </c>
      <c r="B610" t="s">
        <v>1979</v>
      </c>
      <c r="C610" t="s">
        <v>1981</v>
      </c>
      <c r="D610" t="s">
        <v>1982</v>
      </c>
    </row>
    <row r="611" spans="1:4">
      <c r="A611" s="1061">
        <v>610</v>
      </c>
      <c r="B611" t="s">
        <v>1979</v>
      </c>
      <c r="C611" t="s">
        <v>1983</v>
      </c>
      <c r="D611" t="s">
        <v>1984</v>
      </c>
    </row>
    <row r="612" spans="1:4">
      <c r="A612" s="1061">
        <v>611</v>
      </c>
      <c r="B612" t="s">
        <v>1979</v>
      </c>
      <c r="C612" t="s">
        <v>1985</v>
      </c>
      <c r="D612" t="s">
        <v>1986</v>
      </c>
    </row>
    <row r="613" spans="1:4">
      <c r="A613" s="1061">
        <v>612</v>
      </c>
      <c r="B613" t="s">
        <v>1979</v>
      </c>
      <c r="C613" t="s">
        <v>1987</v>
      </c>
      <c r="D613" t="s">
        <v>1988</v>
      </c>
    </row>
    <row r="614" spans="1:4">
      <c r="A614" s="1061">
        <v>613</v>
      </c>
      <c r="B614" t="s">
        <v>1979</v>
      </c>
      <c r="C614" t="s">
        <v>1989</v>
      </c>
      <c r="D614" t="s">
        <v>1990</v>
      </c>
    </row>
    <row r="615" spans="1:4">
      <c r="A615" s="1061">
        <v>614</v>
      </c>
      <c r="B615" t="s">
        <v>1979</v>
      </c>
      <c r="C615" t="s">
        <v>1991</v>
      </c>
      <c r="D615" t="s">
        <v>1992</v>
      </c>
    </row>
    <row r="616" spans="1:4">
      <c r="A616" s="1061">
        <v>615</v>
      </c>
      <c r="B616" t="s">
        <v>1979</v>
      </c>
      <c r="C616" t="s">
        <v>1993</v>
      </c>
      <c r="D616" t="s">
        <v>1994</v>
      </c>
    </row>
    <row r="617" spans="1:4">
      <c r="A617" s="1061">
        <v>616</v>
      </c>
      <c r="B617" t="s">
        <v>1979</v>
      </c>
      <c r="C617" t="s">
        <v>1979</v>
      </c>
      <c r="D617" t="s">
        <v>1980</v>
      </c>
    </row>
    <row r="618" spans="1:4">
      <c r="A618" s="1061">
        <v>617</v>
      </c>
      <c r="B618" t="s">
        <v>1979</v>
      </c>
      <c r="C618" t="s">
        <v>1995</v>
      </c>
      <c r="D618" t="s">
        <v>1996</v>
      </c>
    </row>
    <row r="619" spans="1:4">
      <c r="A619" s="1061">
        <v>618</v>
      </c>
      <c r="B619" t="s">
        <v>1979</v>
      </c>
      <c r="C619" t="s">
        <v>1997</v>
      </c>
      <c r="D619" t="s">
        <v>1998</v>
      </c>
    </row>
    <row r="620" spans="1:4">
      <c r="A620" s="1061">
        <v>619</v>
      </c>
      <c r="B620" t="s">
        <v>1979</v>
      </c>
      <c r="C620" t="s">
        <v>1999</v>
      </c>
      <c r="D620" t="s">
        <v>2000</v>
      </c>
    </row>
    <row r="621" spans="1:4">
      <c r="A621" s="1061">
        <v>620</v>
      </c>
      <c r="B621" t="s">
        <v>1979</v>
      </c>
      <c r="C621" t="s">
        <v>2001</v>
      </c>
      <c r="D621" t="s">
        <v>2002</v>
      </c>
    </row>
    <row r="622" spans="1:4">
      <c r="A622" s="1061">
        <v>621</v>
      </c>
      <c r="B622" t="s">
        <v>1979</v>
      </c>
      <c r="C622" t="s">
        <v>2003</v>
      </c>
      <c r="D622" t="s">
        <v>2004</v>
      </c>
    </row>
    <row r="623" spans="1:4">
      <c r="A623" s="1061">
        <v>622</v>
      </c>
      <c r="B623" t="s">
        <v>1979</v>
      </c>
      <c r="C623" t="s">
        <v>2005</v>
      </c>
      <c r="D623" t="s">
        <v>2006</v>
      </c>
    </row>
    <row r="624" spans="1:4">
      <c r="A624" s="1061">
        <v>623</v>
      </c>
      <c r="B624" t="s">
        <v>1979</v>
      </c>
      <c r="C624" t="s">
        <v>2007</v>
      </c>
      <c r="D624" t="s">
        <v>2008</v>
      </c>
    </row>
    <row r="625" spans="1:4">
      <c r="A625" s="1061">
        <v>624</v>
      </c>
      <c r="B625" t="s">
        <v>1979</v>
      </c>
      <c r="C625" t="s">
        <v>2009</v>
      </c>
      <c r="D625" t="s">
        <v>2010</v>
      </c>
    </row>
    <row r="626" spans="1:4">
      <c r="A626" s="1061">
        <v>625</v>
      </c>
      <c r="B626" t="s">
        <v>2011</v>
      </c>
      <c r="C626" t="s">
        <v>2013</v>
      </c>
      <c r="D626" t="s">
        <v>2014</v>
      </c>
    </row>
    <row r="627" spans="1:4">
      <c r="A627" s="1061">
        <v>626</v>
      </c>
      <c r="B627" t="s">
        <v>2011</v>
      </c>
      <c r="C627" t="s">
        <v>2015</v>
      </c>
      <c r="D627" t="s">
        <v>2016</v>
      </c>
    </row>
    <row r="628" spans="1:4">
      <c r="A628" s="1061">
        <v>627</v>
      </c>
      <c r="B628" t="s">
        <v>2011</v>
      </c>
      <c r="C628" t="s">
        <v>2017</v>
      </c>
      <c r="D628" t="s">
        <v>2018</v>
      </c>
    </row>
    <row r="629" spans="1:4">
      <c r="A629" s="1061">
        <v>628</v>
      </c>
      <c r="B629" t="s">
        <v>2011</v>
      </c>
      <c r="C629" t="s">
        <v>2019</v>
      </c>
      <c r="D629" t="s">
        <v>2020</v>
      </c>
    </row>
    <row r="630" spans="1:4">
      <c r="A630" s="1061">
        <v>629</v>
      </c>
      <c r="B630" t="s">
        <v>2011</v>
      </c>
      <c r="C630" t="s">
        <v>2021</v>
      </c>
      <c r="D630" t="s">
        <v>2022</v>
      </c>
    </row>
    <row r="631" spans="1:4">
      <c r="A631" s="1061">
        <v>630</v>
      </c>
      <c r="B631" t="s">
        <v>2011</v>
      </c>
      <c r="C631" t="s">
        <v>2023</v>
      </c>
      <c r="D631" t="s">
        <v>2024</v>
      </c>
    </row>
    <row r="632" spans="1:4">
      <c r="A632" s="1061">
        <v>631</v>
      </c>
      <c r="B632" t="s">
        <v>2011</v>
      </c>
      <c r="C632" t="s">
        <v>792</v>
      </c>
      <c r="D632" t="s">
        <v>2025</v>
      </c>
    </row>
    <row r="633" spans="1:4">
      <c r="A633" s="1061">
        <v>632</v>
      </c>
      <c r="B633" t="s">
        <v>2011</v>
      </c>
      <c r="C633" t="s">
        <v>2026</v>
      </c>
      <c r="D633" t="s">
        <v>2027</v>
      </c>
    </row>
    <row r="634" spans="1:4">
      <c r="A634" s="1061">
        <v>633</v>
      </c>
      <c r="B634" t="s">
        <v>2011</v>
      </c>
      <c r="C634" t="s">
        <v>2028</v>
      </c>
      <c r="D634" t="s">
        <v>2029</v>
      </c>
    </row>
    <row r="635" spans="1:4">
      <c r="A635" s="1061">
        <v>634</v>
      </c>
      <c r="B635" t="s">
        <v>2011</v>
      </c>
      <c r="C635" t="s">
        <v>2011</v>
      </c>
      <c r="D635" t="s">
        <v>2012</v>
      </c>
    </row>
    <row r="636" spans="1:4">
      <c r="A636" s="1061">
        <v>635</v>
      </c>
      <c r="B636" t="s">
        <v>2011</v>
      </c>
      <c r="C636" t="s">
        <v>2030</v>
      </c>
      <c r="D636" t="s">
        <v>2031</v>
      </c>
    </row>
    <row r="637" spans="1:4">
      <c r="A637" s="1061">
        <v>636</v>
      </c>
      <c r="B637" t="s">
        <v>2011</v>
      </c>
      <c r="C637" t="s">
        <v>2032</v>
      </c>
      <c r="D637" t="s">
        <v>2033</v>
      </c>
    </row>
    <row r="638" spans="1:4">
      <c r="A638" s="1061">
        <v>637</v>
      </c>
      <c r="B638" t="s">
        <v>2011</v>
      </c>
      <c r="C638" t="s">
        <v>2034</v>
      </c>
      <c r="D638" t="s">
        <v>2035</v>
      </c>
    </row>
    <row r="639" spans="1:4">
      <c r="A639" s="1061">
        <v>638</v>
      </c>
      <c r="B639" t="s">
        <v>2011</v>
      </c>
      <c r="C639" t="s">
        <v>2036</v>
      </c>
      <c r="D639" t="s">
        <v>2037</v>
      </c>
    </row>
    <row r="640" spans="1:4">
      <c r="A640" s="1061">
        <v>639</v>
      </c>
      <c r="B640" t="s">
        <v>2011</v>
      </c>
      <c r="C640" t="s">
        <v>2038</v>
      </c>
      <c r="D640" t="s">
        <v>2039</v>
      </c>
    </row>
    <row r="641" spans="1:4">
      <c r="A641" s="1061">
        <v>640</v>
      </c>
      <c r="B641" t="s">
        <v>2011</v>
      </c>
      <c r="C641" t="s">
        <v>2040</v>
      </c>
      <c r="D641" t="s">
        <v>2041</v>
      </c>
    </row>
    <row r="642" spans="1:4">
      <c r="A642" s="1061">
        <v>641</v>
      </c>
      <c r="B642" t="s">
        <v>2011</v>
      </c>
      <c r="C642" t="s">
        <v>2042</v>
      </c>
      <c r="D642" t="s">
        <v>2043</v>
      </c>
    </row>
    <row r="643" spans="1:4">
      <c r="A643" s="1061">
        <v>642</v>
      </c>
      <c r="B643" t="s">
        <v>2011</v>
      </c>
      <c r="C643" t="s">
        <v>2044</v>
      </c>
      <c r="D643" t="s">
        <v>2045</v>
      </c>
    </row>
    <row r="644" spans="1:4">
      <c r="A644" s="1061">
        <v>643</v>
      </c>
      <c r="B644" t="s">
        <v>2011</v>
      </c>
      <c r="C644" t="s">
        <v>2046</v>
      </c>
      <c r="D644" t="s">
        <v>2047</v>
      </c>
    </row>
    <row r="645" spans="1:4">
      <c r="A645" s="1061">
        <v>644</v>
      </c>
      <c r="B645" t="s">
        <v>2011</v>
      </c>
      <c r="C645" t="s">
        <v>2048</v>
      </c>
      <c r="D645" t="s">
        <v>2049</v>
      </c>
    </row>
    <row r="646" spans="1:4">
      <c r="A646" s="1061">
        <v>645</v>
      </c>
      <c r="B646" t="s">
        <v>2011</v>
      </c>
      <c r="C646" t="s">
        <v>2050</v>
      </c>
      <c r="D646" t="s">
        <v>2051</v>
      </c>
    </row>
    <row r="647" spans="1:4">
      <c r="A647" s="1061">
        <v>646</v>
      </c>
      <c r="B647" t="s">
        <v>2052</v>
      </c>
      <c r="C647" t="s">
        <v>2054</v>
      </c>
      <c r="D647" t="s">
        <v>2055</v>
      </c>
    </row>
    <row r="648" spans="1:4">
      <c r="A648" s="1061">
        <v>647</v>
      </c>
      <c r="B648" t="s">
        <v>2052</v>
      </c>
      <c r="C648" t="s">
        <v>2056</v>
      </c>
      <c r="D648" t="s">
        <v>2057</v>
      </c>
    </row>
    <row r="649" spans="1:4">
      <c r="A649" s="1061">
        <v>648</v>
      </c>
      <c r="B649" t="s">
        <v>2052</v>
      </c>
      <c r="C649" t="s">
        <v>2058</v>
      </c>
      <c r="D649" t="s">
        <v>2059</v>
      </c>
    </row>
    <row r="650" spans="1:4">
      <c r="A650" s="1061">
        <v>649</v>
      </c>
      <c r="B650" t="s">
        <v>2052</v>
      </c>
      <c r="C650" t="s">
        <v>2060</v>
      </c>
      <c r="D650" t="s">
        <v>2061</v>
      </c>
    </row>
    <row r="651" spans="1:4">
      <c r="A651" s="1061">
        <v>650</v>
      </c>
      <c r="B651" t="s">
        <v>2052</v>
      </c>
      <c r="C651" t="s">
        <v>2062</v>
      </c>
      <c r="D651" t="s">
        <v>2063</v>
      </c>
    </row>
    <row r="652" spans="1:4">
      <c r="A652" s="1061">
        <v>651</v>
      </c>
      <c r="B652" t="s">
        <v>2052</v>
      </c>
      <c r="C652" t="s">
        <v>2064</v>
      </c>
      <c r="D652" t="s">
        <v>2065</v>
      </c>
    </row>
    <row r="653" spans="1:4">
      <c r="A653" s="1061">
        <v>652</v>
      </c>
      <c r="B653" t="s">
        <v>2052</v>
      </c>
      <c r="C653" t="s">
        <v>2066</v>
      </c>
      <c r="D653" t="s">
        <v>2067</v>
      </c>
    </row>
    <row r="654" spans="1:4">
      <c r="A654" s="1061">
        <v>653</v>
      </c>
      <c r="B654" t="s">
        <v>2052</v>
      </c>
      <c r="C654" t="s">
        <v>2068</v>
      </c>
      <c r="D654" t="s">
        <v>2069</v>
      </c>
    </row>
    <row r="655" spans="1:4">
      <c r="A655" s="1061">
        <v>654</v>
      </c>
      <c r="B655" t="s">
        <v>2052</v>
      </c>
      <c r="C655" t="s">
        <v>2070</v>
      </c>
      <c r="D655" t="s">
        <v>2071</v>
      </c>
    </row>
    <row r="656" spans="1:4">
      <c r="A656" s="1061">
        <v>655</v>
      </c>
      <c r="B656" t="s">
        <v>2052</v>
      </c>
      <c r="C656" t="s">
        <v>2072</v>
      </c>
      <c r="D656" t="s">
        <v>2073</v>
      </c>
    </row>
    <row r="657" spans="1:4">
      <c r="A657" s="1061">
        <v>656</v>
      </c>
      <c r="B657" t="s">
        <v>2052</v>
      </c>
      <c r="C657" t="s">
        <v>2052</v>
      </c>
      <c r="D657" t="s">
        <v>2053</v>
      </c>
    </row>
    <row r="658" spans="1:4">
      <c r="A658" s="1061">
        <v>657</v>
      </c>
      <c r="B658" t="s">
        <v>2052</v>
      </c>
      <c r="C658" t="s">
        <v>2074</v>
      </c>
      <c r="D658" t="s">
        <v>2075</v>
      </c>
    </row>
    <row r="659" spans="1:4">
      <c r="A659" s="1061">
        <v>658</v>
      </c>
      <c r="B659" t="s">
        <v>2052</v>
      </c>
      <c r="C659" t="s">
        <v>2076</v>
      </c>
      <c r="D659" t="s">
        <v>2077</v>
      </c>
    </row>
    <row r="660" spans="1:4">
      <c r="A660" s="1061">
        <v>659</v>
      </c>
      <c r="B660" t="s">
        <v>2052</v>
      </c>
      <c r="C660" t="s">
        <v>2078</v>
      </c>
      <c r="D660" t="s">
        <v>2079</v>
      </c>
    </row>
    <row r="661" spans="1:4">
      <c r="A661" s="1061">
        <v>660</v>
      </c>
      <c r="B661" t="s">
        <v>2052</v>
      </c>
      <c r="C661" t="s">
        <v>1447</v>
      </c>
      <c r="D661" t="s">
        <v>2080</v>
      </c>
    </row>
    <row r="662" spans="1:4">
      <c r="A662" s="1061">
        <v>661</v>
      </c>
      <c r="B662" t="s">
        <v>2052</v>
      </c>
      <c r="C662" t="s">
        <v>2081</v>
      </c>
      <c r="D662" t="s">
        <v>2082</v>
      </c>
    </row>
    <row r="663" spans="1:4">
      <c r="A663" s="1061">
        <v>662</v>
      </c>
      <c r="B663" t="s">
        <v>2052</v>
      </c>
      <c r="C663" t="s">
        <v>2083</v>
      </c>
      <c r="D663" t="s">
        <v>2084</v>
      </c>
    </row>
    <row r="664" spans="1:4">
      <c r="A664" s="1061">
        <v>663</v>
      </c>
      <c r="B664" t="s">
        <v>2052</v>
      </c>
      <c r="C664" t="s">
        <v>2085</v>
      </c>
      <c r="D664" t="s">
        <v>2086</v>
      </c>
    </row>
    <row r="665" spans="1:4">
      <c r="A665" s="1061">
        <v>664</v>
      </c>
      <c r="B665" t="s">
        <v>2052</v>
      </c>
      <c r="C665" t="s">
        <v>2087</v>
      </c>
      <c r="D665" t="s">
        <v>2088</v>
      </c>
    </row>
    <row r="666" spans="1:4">
      <c r="A666" s="1061">
        <v>665</v>
      </c>
      <c r="B666" t="s">
        <v>2052</v>
      </c>
      <c r="C666" t="s">
        <v>2089</v>
      </c>
      <c r="D666" t="s">
        <v>2090</v>
      </c>
    </row>
    <row r="667" spans="1:4">
      <c r="A667" s="1061">
        <v>666</v>
      </c>
      <c r="B667" t="s">
        <v>2091</v>
      </c>
      <c r="C667" t="s">
        <v>2093</v>
      </c>
      <c r="D667" t="s">
        <v>2094</v>
      </c>
    </row>
    <row r="668" spans="1:4">
      <c r="A668" s="1061">
        <v>667</v>
      </c>
      <c r="B668" t="s">
        <v>2091</v>
      </c>
      <c r="C668" t="s">
        <v>2095</v>
      </c>
      <c r="D668" t="s">
        <v>2096</v>
      </c>
    </row>
    <row r="669" spans="1:4">
      <c r="A669" s="1061">
        <v>668</v>
      </c>
      <c r="B669" t="s">
        <v>2091</v>
      </c>
      <c r="C669" t="s">
        <v>2097</v>
      </c>
      <c r="D669" t="s">
        <v>2098</v>
      </c>
    </row>
    <row r="670" spans="1:4">
      <c r="A670" s="1061">
        <v>669</v>
      </c>
      <c r="B670" t="s">
        <v>2091</v>
      </c>
      <c r="C670" t="s">
        <v>2099</v>
      </c>
      <c r="D670" t="s">
        <v>2100</v>
      </c>
    </row>
    <row r="671" spans="1:4">
      <c r="A671" s="1061">
        <v>670</v>
      </c>
      <c r="B671" t="s">
        <v>2091</v>
      </c>
      <c r="C671" t="s">
        <v>2101</v>
      </c>
      <c r="D671" t="s">
        <v>2102</v>
      </c>
    </row>
    <row r="672" spans="1:4">
      <c r="A672" s="1061">
        <v>671</v>
      </c>
      <c r="B672" t="s">
        <v>2091</v>
      </c>
      <c r="C672" t="s">
        <v>2103</v>
      </c>
      <c r="D672" t="s">
        <v>2104</v>
      </c>
    </row>
    <row r="673" spans="1:4">
      <c r="A673" s="1061">
        <v>672</v>
      </c>
      <c r="B673" t="s">
        <v>2091</v>
      </c>
      <c r="C673" t="s">
        <v>2105</v>
      </c>
      <c r="D673" t="s">
        <v>2106</v>
      </c>
    </row>
    <row r="674" spans="1:4">
      <c r="A674" s="1061">
        <v>673</v>
      </c>
      <c r="B674" t="s">
        <v>2091</v>
      </c>
      <c r="C674" t="s">
        <v>2107</v>
      </c>
      <c r="D674" t="s">
        <v>2108</v>
      </c>
    </row>
    <row r="675" spans="1:4">
      <c r="A675" s="1061">
        <v>674</v>
      </c>
      <c r="B675" t="s">
        <v>2091</v>
      </c>
      <c r="C675" t="s">
        <v>1839</v>
      </c>
      <c r="D675" t="s">
        <v>2109</v>
      </c>
    </row>
    <row r="676" spans="1:4">
      <c r="A676" s="1061">
        <v>675</v>
      </c>
      <c r="B676" t="s">
        <v>2091</v>
      </c>
      <c r="C676" t="s">
        <v>2091</v>
      </c>
      <c r="D676" t="s">
        <v>2092</v>
      </c>
    </row>
    <row r="677" spans="1:4">
      <c r="A677" s="1061">
        <v>676</v>
      </c>
      <c r="B677" t="s">
        <v>2091</v>
      </c>
      <c r="C677" t="s">
        <v>2110</v>
      </c>
      <c r="D677" t="s">
        <v>2111</v>
      </c>
    </row>
    <row r="678" spans="1:4">
      <c r="A678" s="1061">
        <v>677</v>
      </c>
      <c r="B678" t="s">
        <v>2091</v>
      </c>
      <c r="C678" t="s">
        <v>2112</v>
      </c>
      <c r="D678" t="s">
        <v>2113</v>
      </c>
    </row>
    <row r="679" spans="1:4">
      <c r="A679" s="1061">
        <v>678</v>
      </c>
      <c r="B679" t="s">
        <v>2091</v>
      </c>
      <c r="C679" t="s">
        <v>1301</v>
      </c>
      <c r="D679" t="s">
        <v>2114</v>
      </c>
    </row>
    <row r="680" spans="1:4">
      <c r="A680" s="1061">
        <v>679</v>
      </c>
      <c r="B680" t="s">
        <v>2091</v>
      </c>
      <c r="C680" t="s">
        <v>2115</v>
      </c>
      <c r="D680" t="s">
        <v>2116</v>
      </c>
    </row>
    <row r="681" spans="1:4">
      <c r="A681" s="1061">
        <v>680</v>
      </c>
      <c r="B681" t="s">
        <v>2091</v>
      </c>
      <c r="C681" t="s">
        <v>2117</v>
      </c>
      <c r="D681" t="s">
        <v>2118</v>
      </c>
    </row>
    <row r="682" spans="1:4">
      <c r="A682" s="1061">
        <v>681</v>
      </c>
      <c r="B682" t="s">
        <v>2091</v>
      </c>
      <c r="C682" t="s">
        <v>2119</v>
      </c>
      <c r="D682" t="s">
        <v>2120</v>
      </c>
    </row>
    <row r="683" spans="1:4">
      <c r="A683" s="1061">
        <v>682</v>
      </c>
      <c r="B683" t="s">
        <v>2091</v>
      </c>
      <c r="C683" t="s">
        <v>2121</v>
      </c>
      <c r="D683" t="s">
        <v>2122</v>
      </c>
    </row>
    <row r="684" spans="1:4">
      <c r="A684" s="1061">
        <v>683</v>
      </c>
      <c r="B684" t="s">
        <v>2091</v>
      </c>
      <c r="C684" t="s">
        <v>2123</v>
      </c>
      <c r="D684" t="s">
        <v>2124</v>
      </c>
    </row>
    <row r="685" spans="1:4">
      <c r="A685" s="1061">
        <v>684</v>
      </c>
      <c r="B685" t="s">
        <v>2125</v>
      </c>
      <c r="C685" t="s">
        <v>2127</v>
      </c>
      <c r="D685" t="s">
        <v>2128</v>
      </c>
    </row>
    <row r="686" spans="1:4">
      <c r="A686" s="1061">
        <v>685</v>
      </c>
      <c r="B686" t="s">
        <v>2125</v>
      </c>
      <c r="C686" t="s">
        <v>2129</v>
      </c>
      <c r="D686" t="s">
        <v>2130</v>
      </c>
    </row>
    <row r="687" spans="1:4">
      <c r="A687" s="1061">
        <v>686</v>
      </c>
      <c r="B687" t="s">
        <v>2125</v>
      </c>
      <c r="C687" t="s">
        <v>2131</v>
      </c>
      <c r="D687" t="s">
        <v>2132</v>
      </c>
    </row>
    <row r="688" spans="1:4">
      <c r="A688" s="1061">
        <v>687</v>
      </c>
      <c r="B688" t="s">
        <v>2125</v>
      </c>
      <c r="C688" t="s">
        <v>2133</v>
      </c>
      <c r="D688" t="s">
        <v>2134</v>
      </c>
    </row>
    <row r="689" spans="1:4">
      <c r="A689" s="1061">
        <v>688</v>
      </c>
      <c r="B689" t="s">
        <v>2125</v>
      </c>
      <c r="C689" t="s">
        <v>2135</v>
      </c>
      <c r="D689" t="s">
        <v>2136</v>
      </c>
    </row>
    <row r="690" spans="1:4">
      <c r="A690" s="1061">
        <v>689</v>
      </c>
      <c r="B690" t="s">
        <v>2125</v>
      </c>
      <c r="C690" t="s">
        <v>2137</v>
      </c>
      <c r="D690" t="s">
        <v>2138</v>
      </c>
    </row>
    <row r="691" spans="1:4">
      <c r="A691" s="1061">
        <v>690</v>
      </c>
      <c r="B691" t="s">
        <v>2125</v>
      </c>
      <c r="C691" t="s">
        <v>2139</v>
      </c>
      <c r="D691" t="s">
        <v>2140</v>
      </c>
    </row>
    <row r="692" spans="1:4">
      <c r="A692" s="1061">
        <v>691</v>
      </c>
      <c r="B692" t="s">
        <v>2125</v>
      </c>
      <c r="C692" t="s">
        <v>2141</v>
      </c>
      <c r="D692" t="s">
        <v>2142</v>
      </c>
    </row>
    <row r="693" spans="1:4">
      <c r="A693" s="1061">
        <v>692</v>
      </c>
      <c r="B693" t="s">
        <v>2125</v>
      </c>
      <c r="C693" t="s">
        <v>2125</v>
      </c>
      <c r="D693" t="s">
        <v>2126</v>
      </c>
    </row>
    <row r="694" spans="1:4">
      <c r="A694" s="1061">
        <v>693</v>
      </c>
      <c r="B694" t="s">
        <v>2125</v>
      </c>
      <c r="C694" t="s">
        <v>2143</v>
      </c>
      <c r="D694" t="s">
        <v>2144</v>
      </c>
    </row>
    <row r="695" spans="1:4">
      <c r="A695" s="1061">
        <v>694</v>
      </c>
      <c r="B695" t="s">
        <v>2125</v>
      </c>
      <c r="C695" t="s">
        <v>2145</v>
      </c>
      <c r="D695" t="s">
        <v>2146</v>
      </c>
    </row>
    <row r="696" spans="1:4">
      <c r="A696" s="1061">
        <v>695</v>
      </c>
      <c r="B696" t="s">
        <v>2125</v>
      </c>
      <c r="C696" t="s">
        <v>2147</v>
      </c>
      <c r="D696" t="s">
        <v>2148</v>
      </c>
    </row>
    <row r="697" spans="1:4">
      <c r="A697" s="1061">
        <v>696</v>
      </c>
      <c r="B697" t="s">
        <v>2125</v>
      </c>
      <c r="C697" t="s">
        <v>1676</v>
      </c>
      <c r="D697" t="s">
        <v>2149</v>
      </c>
    </row>
    <row r="698" spans="1:4">
      <c r="A698" s="1061">
        <v>697</v>
      </c>
      <c r="B698" t="s">
        <v>2125</v>
      </c>
      <c r="C698" t="s">
        <v>2150</v>
      </c>
      <c r="D698" t="s">
        <v>2151</v>
      </c>
    </row>
    <row r="699" spans="1:4">
      <c r="A699" s="1061">
        <v>698</v>
      </c>
      <c r="B699" t="s">
        <v>2125</v>
      </c>
      <c r="C699" t="s">
        <v>2152</v>
      </c>
      <c r="D699" t="s">
        <v>2153</v>
      </c>
    </row>
    <row r="700" spans="1:4">
      <c r="A700" s="1061">
        <v>699</v>
      </c>
      <c r="B700" t="s">
        <v>2125</v>
      </c>
      <c r="C700" t="s">
        <v>2154</v>
      </c>
      <c r="D700" t="s">
        <v>2155</v>
      </c>
    </row>
    <row r="701" spans="1:4">
      <c r="A701" s="1061">
        <v>700</v>
      </c>
      <c r="B701" t="s">
        <v>2156</v>
      </c>
      <c r="C701" t="s">
        <v>2158</v>
      </c>
      <c r="D701" t="s">
        <v>2159</v>
      </c>
    </row>
    <row r="702" spans="1:4">
      <c r="A702" s="1061">
        <v>701</v>
      </c>
      <c r="B702" t="s">
        <v>2156</v>
      </c>
      <c r="C702" t="s">
        <v>2160</v>
      </c>
      <c r="D702" t="s">
        <v>2161</v>
      </c>
    </row>
    <row r="703" spans="1:4">
      <c r="A703" s="1061">
        <v>702</v>
      </c>
      <c r="B703" t="s">
        <v>2156</v>
      </c>
      <c r="C703" t="s">
        <v>2162</v>
      </c>
      <c r="D703" t="s">
        <v>2163</v>
      </c>
    </row>
    <row r="704" spans="1:4">
      <c r="A704" s="1061">
        <v>703</v>
      </c>
      <c r="B704" t="s">
        <v>2156</v>
      </c>
      <c r="C704" t="s">
        <v>2164</v>
      </c>
      <c r="D704" t="s">
        <v>2165</v>
      </c>
    </row>
    <row r="705" spans="1:4">
      <c r="A705" s="1061">
        <v>704</v>
      </c>
      <c r="B705" t="s">
        <v>2156</v>
      </c>
      <c r="C705" t="s">
        <v>2166</v>
      </c>
      <c r="D705" t="s">
        <v>2167</v>
      </c>
    </row>
    <row r="706" spans="1:4">
      <c r="A706" s="1061">
        <v>705</v>
      </c>
      <c r="B706" t="s">
        <v>2156</v>
      </c>
      <c r="C706" t="s">
        <v>2168</v>
      </c>
      <c r="D706" t="s">
        <v>2169</v>
      </c>
    </row>
    <row r="707" spans="1:4">
      <c r="A707" s="1061">
        <v>706</v>
      </c>
      <c r="B707" t="s">
        <v>2156</v>
      </c>
      <c r="C707" t="s">
        <v>2170</v>
      </c>
      <c r="D707" t="s">
        <v>2171</v>
      </c>
    </row>
    <row r="708" spans="1:4">
      <c r="A708" s="1061">
        <v>707</v>
      </c>
      <c r="B708" t="s">
        <v>2156</v>
      </c>
      <c r="C708" t="s">
        <v>2172</v>
      </c>
      <c r="D708" t="s">
        <v>2173</v>
      </c>
    </row>
    <row r="709" spans="1:4">
      <c r="A709" s="1061">
        <v>708</v>
      </c>
      <c r="B709" t="s">
        <v>2156</v>
      </c>
      <c r="C709" t="s">
        <v>2174</v>
      </c>
      <c r="D709" t="s">
        <v>2175</v>
      </c>
    </row>
    <row r="710" spans="1:4">
      <c r="A710" s="1061">
        <v>709</v>
      </c>
      <c r="B710" t="s">
        <v>2156</v>
      </c>
      <c r="C710" t="s">
        <v>2176</v>
      </c>
      <c r="D710" t="s">
        <v>2177</v>
      </c>
    </row>
    <row r="711" spans="1:4">
      <c r="A711" s="1061">
        <v>710</v>
      </c>
      <c r="B711" t="s">
        <v>2156</v>
      </c>
      <c r="C711" t="s">
        <v>2178</v>
      </c>
      <c r="D711" t="s">
        <v>2179</v>
      </c>
    </row>
    <row r="712" spans="1:4">
      <c r="A712" s="1061">
        <v>711</v>
      </c>
      <c r="B712" t="s">
        <v>2156</v>
      </c>
      <c r="C712" t="s">
        <v>2180</v>
      </c>
      <c r="D712" t="s">
        <v>2181</v>
      </c>
    </row>
    <row r="713" spans="1:4">
      <c r="A713" s="1061">
        <v>712</v>
      </c>
      <c r="B713" t="s">
        <v>2156</v>
      </c>
      <c r="C713" t="s">
        <v>2182</v>
      </c>
      <c r="D713" t="s">
        <v>2183</v>
      </c>
    </row>
    <row r="714" spans="1:4">
      <c r="A714" s="1061">
        <v>713</v>
      </c>
      <c r="B714" t="s">
        <v>2156</v>
      </c>
      <c r="C714" t="s">
        <v>2184</v>
      </c>
      <c r="D714" t="s">
        <v>2185</v>
      </c>
    </row>
    <row r="715" spans="1:4">
      <c r="A715" s="1061">
        <v>714</v>
      </c>
      <c r="B715" t="s">
        <v>2156</v>
      </c>
      <c r="C715" t="s">
        <v>2186</v>
      </c>
      <c r="D715" t="s">
        <v>2187</v>
      </c>
    </row>
    <row r="716" spans="1:4">
      <c r="A716" s="1061">
        <v>715</v>
      </c>
      <c r="B716" t="s">
        <v>2156</v>
      </c>
      <c r="C716" t="s">
        <v>2188</v>
      </c>
      <c r="D716" t="s">
        <v>2189</v>
      </c>
    </row>
    <row r="717" spans="1:4">
      <c r="A717" s="1061">
        <v>716</v>
      </c>
      <c r="B717" t="s">
        <v>2156</v>
      </c>
      <c r="C717" t="s">
        <v>2190</v>
      </c>
      <c r="D717" t="s">
        <v>2191</v>
      </c>
    </row>
    <row r="718" spans="1:4">
      <c r="A718" s="1061">
        <v>717</v>
      </c>
      <c r="B718" t="s">
        <v>2156</v>
      </c>
      <c r="C718" t="s">
        <v>2156</v>
      </c>
      <c r="D718" t="s">
        <v>2157</v>
      </c>
    </row>
    <row r="719" spans="1:4">
      <c r="A719" s="1061">
        <v>718</v>
      </c>
      <c r="B719" t="s">
        <v>2156</v>
      </c>
      <c r="C719" t="s">
        <v>2192</v>
      </c>
      <c r="D719" t="s">
        <v>2193</v>
      </c>
    </row>
    <row r="720" spans="1:4">
      <c r="A720" s="1061">
        <v>719</v>
      </c>
      <c r="B720" t="s">
        <v>2156</v>
      </c>
      <c r="C720" t="s">
        <v>2194</v>
      </c>
      <c r="D720" t="s">
        <v>2195</v>
      </c>
    </row>
    <row r="721" spans="1:4">
      <c r="A721" s="1061">
        <v>720</v>
      </c>
      <c r="B721" t="s">
        <v>2156</v>
      </c>
      <c r="C721" t="s">
        <v>2196</v>
      </c>
      <c r="D721" t="s">
        <v>2197</v>
      </c>
    </row>
    <row r="722" spans="1:4">
      <c r="A722" s="1061">
        <v>721</v>
      </c>
      <c r="B722" t="s">
        <v>2156</v>
      </c>
      <c r="C722" t="s">
        <v>1053</v>
      </c>
      <c r="D722" t="s">
        <v>2198</v>
      </c>
    </row>
    <row r="723" spans="1:4">
      <c r="A723" s="1061">
        <v>722</v>
      </c>
      <c r="B723" t="s">
        <v>2156</v>
      </c>
      <c r="C723" t="s">
        <v>2199</v>
      </c>
      <c r="D723" t="s">
        <v>2200</v>
      </c>
    </row>
    <row r="724" spans="1:4">
      <c r="A724" s="1061">
        <v>723</v>
      </c>
      <c r="B724" t="s">
        <v>2156</v>
      </c>
      <c r="C724" t="s">
        <v>2201</v>
      </c>
      <c r="D724" t="s">
        <v>2202</v>
      </c>
    </row>
    <row r="725" spans="1:4">
      <c r="A725" s="1061">
        <v>724</v>
      </c>
      <c r="B725" t="s">
        <v>2156</v>
      </c>
      <c r="C725" t="s">
        <v>2203</v>
      </c>
      <c r="D725" t="s">
        <v>2204</v>
      </c>
    </row>
    <row r="726" spans="1:4">
      <c r="A726" s="1061">
        <v>725</v>
      </c>
      <c r="B726" t="s">
        <v>2156</v>
      </c>
      <c r="C726" t="s">
        <v>2205</v>
      </c>
      <c r="D726" t="s">
        <v>2206</v>
      </c>
    </row>
    <row r="727" spans="1:4">
      <c r="A727" s="1061">
        <v>726</v>
      </c>
      <c r="B727" t="s">
        <v>2156</v>
      </c>
      <c r="C727" t="s">
        <v>2207</v>
      </c>
      <c r="D727" t="s">
        <v>2208</v>
      </c>
    </row>
    <row r="728" spans="1:4">
      <c r="A728" s="1061">
        <v>727</v>
      </c>
      <c r="B728" t="s">
        <v>2156</v>
      </c>
      <c r="C728" t="s">
        <v>2209</v>
      </c>
      <c r="D728" t="s">
        <v>2210</v>
      </c>
    </row>
    <row r="729" spans="1:4">
      <c r="A729" s="1061">
        <v>728</v>
      </c>
      <c r="B729" t="s">
        <v>2211</v>
      </c>
      <c r="C729" t="s">
        <v>2213</v>
      </c>
      <c r="D729" t="s">
        <v>2214</v>
      </c>
    </row>
    <row r="730" spans="1:4">
      <c r="A730" s="1061">
        <v>729</v>
      </c>
      <c r="B730" t="s">
        <v>2211</v>
      </c>
      <c r="C730" t="s">
        <v>2215</v>
      </c>
      <c r="D730" t="s">
        <v>2216</v>
      </c>
    </row>
    <row r="731" spans="1:4">
      <c r="A731" s="1061">
        <v>730</v>
      </c>
      <c r="B731" t="s">
        <v>2211</v>
      </c>
      <c r="C731" t="s">
        <v>2217</v>
      </c>
      <c r="D731" t="s">
        <v>2218</v>
      </c>
    </row>
    <row r="732" spans="1:4">
      <c r="A732" s="1061">
        <v>731</v>
      </c>
      <c r="B732" t="s">
        <v>2211</v>
      </c>
      <c r="C732" t="s">
        <v>2219</v>
      </c>
      <c r="D732" t="s">
        <v>2220</v>
      </c>
    </row>
    <row r="733" spans="1:4">
      <c r="A733" s="1061">
        <v>732</v>
      </c>
      <c r="B733" t="s">
        <v>2211</v>
      </c>
      <c r="C733" t="s">
        <v>2221</v>
      </c>
      <c r="D733" t="s">
        <v>2222</v>
      </c>
    </row>
    <row r="734" spans="1:4">
      <c r="A734" s="1061">
        <v>733</v>
      </c>
      <c r="B734" t="s">
        <v>2211</v>
      </c>
      <c r="C734" t="s">
        <v>2223</v>
      </c>
      <c r="D734" t="s">
        <v>2224</v>
      </c>
    </row>
    <row r="735" spans="1:4">
      <c r="A735" s="1061">
        <v>734</v>
      </c>
      <c r="B735" t="s">
        <v>2211</v>
      </c>
      <c r="C735" t="s">
        <v>2225</v>
      </c>
      <c r="D735" t="s">
        <v>2226</v>
      </c>
    </row>
    <row r="736" spans="1:4">
      <c r="A736" s="1061">
        <v>735</v>
      </c>
      <c r="B736" t="s">
        <v>2211</v>
      </c>
      <c r="C736" t="s">
        <v>2227</v>
      </c>
      <c r="D736" t="s">
        <v>2228</v>
      </c>
    </row>
    <row r="737" spans="1:4">
      <c r="A737" s="1061">
        <v>736</v>
      </c>
      <c r="B737" t="s">
        <v>2211</v>
      </c>
      <c r="C737" t="s">
        <v>2229</v>
      </c>
      <c r="D737" t="s">
        <v>2230</v>
      </c>
    </row>
    <row r="738" spans="1:4">
      <c r="A738" s="1061">
        <v>737</v>
      </c>
      <c r="B738" t="s">
        <v>2211</v>
      </c>
      <c r="C738" t="s">
        <v>2231</v>
      </c>
      <c r="D738" t="s">
        <v>2232</v>
      </c>
    </row>
    <row r="739" spans="1:4">
      <c r="A739" s="1061">
        <v>738</v>
      </c>
      <c r="B739" t="s">
        <v>2211</v>
      </c>
      <c r="C739" t="s">
        <v>2233</v>
      </c>
      <c r="D739" t="s">
        <v>2234</v>
      </c>
    </row>
    <row r="740" spans="1:4">
      <c r="A740" s="1061">
        <v>739</v>
      </c>
      <c r="B740" t="s">
        <v>2211</v>
      </c>
      <c r="C740" t="s">
        <v>1704</v>
      </c>
      <c r="D740" t="s">
        <v>2235</v>
      </c>
    </row>
    <row r="741" spans="1:4">
      <c r="A741" s="1061">
        <v>740</v>
      </c>
      <c r="B741" t="s">
        <v>2211</v>
      </c>
      <c r="C741" t="s">
        <v>2236</v>
      </c>
      <c r="D741" t="s">
        <v>2237</v>
      </c>
    </row>
    <row r="742" spans="1:4">
      <c r="A742" s="1061">
        <v>741</v>
      </c>
      <c r="B742" t="s">
        <v>2211</v>
      </c>
      <c r="C742" t="s">
        <v>2238</v>
      </c>
      <c r="D742" t="s">
        <v>2239</v>
      </c>
    </row>
    <row r="743" spans="1:4">
      <c r="A743" s="1061">
        <v>742</v>
      </c>
      <c r="B743" t="s">
        <v>2211</v>
      </c>
      <c r="C743" t="s">
        <v>2211</v>
      </c>
      <c r="D743" t="s">
        <v>2212</v>
      </c>
    </row>
    <row r="744" spans="1:4">
      <c r="A744" s="1061">
        <v>743</v>
      </c>
      <c r="B744" t="s">
        <v>2211</v>
      </c>
      <c r="C744" t="s">
        <v>2240</v>
      </c>
      <c r="D744" t="s">
        <v>2241</v>
      </c>
    </row>
    <row r="745" spans="1:4">
      <c r="A745" s="1061">
        <v>744</v>
      </c>
      <c r="B745" t="s">
        <v>2211</v>
      </c>
      <c r="C745" t="s">
        <v>2242</v>
      </c>
      <c r="D745" t="s">
        <v>2243</v>
      </c>
    </row>
    <row r="746" spans="1:4">
      <c r="A746" s="1061">
        <v>745</v>
      </c>
      <c r="B746" t="s">
        <v>2211</v>
      </c>
      <c r="C746" t="s">
        <v>2244</v>
      </c>
      <c r="D746" t="s">
        <v>2245</v>
      </c>
    </row>
    <row r="747" spans="1:4">
      <c r="A747" s="1061">
        <v>746</v>
      </c>
      <c r="B747" t="s">
        <v>2211</v>
      </c>
      <c r="C747" t="s">
        <v>2246</v>
      </c>
      <c r="D747" t="s">
        <v>2247</v>
      </c>
    </row>
    <row r="748" spans="1:4">
      <c r="A748" s="1061">
        <v>747</v>
      </c>
      <c r="B748" t="s">
        <v>2211</v>
      </c>
      <c r="C748" t="s">
        <v>2248</v>
      </c>
      <c r="D748" t="s">
        <v>2249</v>
      </c>
    </row>
    <row r="749" spans="1:4">
      <c r="A749" s="1061">
        <v>748</v>
      </c>
      <c r="B749" t="s">
        <v>2211</v>
      </c>
      <c r="C749" t="s">
        <v>2250</v>
      </c>
      <c r="D749" t="s">
        <v>2251</v>
      </c>
    </row>
    <row r="750" spans="1:4">
      <c r="A750" s="1061">
        <v>749</v>
      </c>
      <c r="B750" t="s">
        <v>2211</v>
      </c>
      <c r="C750" t="s">
        <v>2252</v>
      </c>
      <c r="D750" t="s">
        <v>2253</v>
      </c>
    </row>
    <row r="751" spans="1:4">
      <c r="A751" s="1061">
        <v>750</v>
      </c>
      <c r="B751" t="s">
        <v>2254</v>
      </c>
      <c r="C751" t="s">
        <v>2256</v>
      </c>
      <c r="D751" t="s">
        <v>2257</v>
      </c>
    </row>
    <row r="752" spans="1:4">
      <c r="A752" s="1061">
        <v>751</v>
      </c>
      <c r="B752" t="s">
        <v>2254</v>
      </c>
      <c r="C752" t="s">
        <v>2258</v>
      </c>
      <c r="D752" t="s">
        <v>2259</v>
      </c>
    </row>
    <row r="753" spans="1:4">
      <c r="A753" s="1061">
        <v>752</v>
      </c>
      <c r="B753" t="s">
        <v>2254</v>
      </c>
      <c r="C753" t="s">
        <v>2260</v>
      </c>
      <c r="D753" t="s">
        <v>2261</v>
      </c>
    </row>
    <row r="754" spans="1:4">
      <c r="A754" s="1061">
        <v>753</v>
      </c>
      <c r="B754" t="s">
        <v>2254</v>
      </c>
      <c r="C754" t="s">
        <v>2262</v>
      </c>
      <c r="D754" t="s">
        <v>2263</v>
      </c>
    </row>
    <row r="755" spans="1:4">
      <c r="A755" s="1061">
        <v>754</v>
      </c>
      <c r="B755" t="s">
        <v>2254</v>
      </c>
      <c r="C755" t="s">
        <v>2264</v>
      </c>
      <c r="D755" t="s">
        <v>2265</v>
      </c>
    </row>
    <row r="756" spans="1:4">
      <c r="A756" s="1061">
        <v>755</v>
      </c>
      <c r="B756" t="s">
        <v>2254</v>
      </c>
      <c r="C756" t="s">
        <v>2266</v>
      </c>
      <c r="D756" t="s">
        <v>2267</v>
      </c>
    </row>
    <row r="757" spans="1:4">
      <c r="A757" s="1061">
        <v>756</v>
      </c>
      <c r="B757" t="s">
        <v>2254</v>
      </c>
      <c r="C757" t="s">
        <v>2268</v>
      </c>
      <c r="D757" t="s">
        <v>2269</v>
      </c>
    </row>
    <row r="758" spans="1:4">
      <c r="A758" s="1061">
        <v>757</v>
      </c>
      <c r="B758" t="s">
        <v>2254</v>
      </c>
      <c r="C758" t="s">
        <v>2270</v>
      </c>
      <c r="D758" t="s">
        <v>2271</v>
      </c>
    </row>
    <row r="759" spans="1:4">
      <c r="A759" s="1061">
        <v>758</v>
      </c>
      <c r="B759" t="s">
        <v>2254</v>
      </c>
      <c r="C759" t="s">
        <v>2272</v>
      </c>
      <c r="D759" t="s">
        <v>2273</v>
      </c>
    </row>
    <row r="760" spans="1:4">
      <c r="A760" s="1061">
        <v>759</v>
      </c>
      <c r="B760" t="s">
        <v>2254</v>
      </c>
      <c r="C760" t="s">
        <v>2274</v>
      </c>
      <c r="D760" t="s">
        <v>2275</v>
      </c>
    </row>
    <row r="761" spans="1:4">
      <c r="A761" s="1061">
        <v>760</v>
      </c>
      <c r="B761" t="s">
        <v>2254</v>
      </c>
      <c r="C761" t="s">
        <v>2276</v>
      </c>
      <c r="D761" t="s">
        <v>2277</v>
      </c>
    </row>
    <row r="762" spans="1:4">
      <c r="A762" s="1061">
        <v>761</v>
      </c>
      <c r="B762" t="s">
        <v>2254</v>
      </c>
      <c r="C762" t="s">
        <v>2278</v>
      </c>
      <c r="D762" t="s">
        <v>2279</v>
      </c>
    </row>
    <row r="763" spans="1:4">
      <c r="A763" s="1061">
        <v>762</v>
      </c>
      <c r="B763" t="s">
        <v>2254</v>
      </c>
      <c r="C763" t="s">
        <v>2280</v>
      </c>
      <c r="D763" t="s">
        <v>2281</v>
      </c>
    </row>
    <row r="764" spans="1:4">
      <c r="A764" s="1061">
        <v>763</v>
      </c>
      <c r="B764" t="s">
        <v>2254</v>
      </c>
      <c r="C764" t="s">
        <v>2282</v>
      </c>
      <c r="D764" t="s">
        <v>2283</v>
      </c>
    </row>
    <row r="765" spans="1:4">
      <c r="A765" s="1061">
        <v>764</v>
      </c>
      <c r="B765" t="s">
        <v>2254</v>
      </c>
      <c r="C765" t="s">
        <v>2284</v>
      </c>
      <c r="D765" t="s">
        <v>2285</v>
      </c>
    </row>
    <row r="766" spans="1:4">
      <c r="A766" s="1061">
        <v>765</v>
      </c>
      <c r="B766" t="s">
        <v>2254</v>
      </c>
      <c r="C766" t="s">
        <v>2286</v>
      </c>
      <c r="D766" t="s">
        <v>2287</v>
      </c>
    </row>
    <row r="767" spans="1:4">
      <c r="A767" s="1061">
        <v>766</v>
      </c>
      <c r="B767" t="s">
        <v>2254</v>
      </c>
      <c r="C767" t="s">
        <v>2288</v>
      </c>
      <c r="D767" t="s">
        <v>2289</v>
      </c>
    </row>
    <row r="768" spans="1:4">
      <c r="A768" s="1061">
        <v>767</v>
      </c>
      <c r="B768" t="s">
        <v>2254</v>
      </c>
      <c r="C768" t="s">
        <v>2290</v>
      </c>
      <c r="D768" t="s">
        <v>2291</v>
      </c>
    </row>
    <row r="769" spans="1:4">
      <c r="A769" s="1061">
        <v>768</v>
      </c>
      <c r="B769" t="s">
        <v>2254</v>
      </c>
      <c r="C769" t="s">
        <v>2292</v>
      </c>
      <c r="D769" t="s">
        <v>2293</v>
      </c>
    </row>
    <row r="770" spans="1:4">
      <c r="A770" s="1061">
        <v>769</v>
      </c>
      <c r="B770" t="s">
        <v>2254</v>
      </c>
      <c r="C770" t="s">
        <v>2254</v>
      </c>
      <c r="D770" t="s">
        <v>2255</v>
      </c>
    </row>
    <row r="771" spans="1:4">
      <c r="A771" s="1061">
        <v>770</v>
      </c>
      <c r="B771" t="s">
        <v>2254</v>
      </c>
      <c r="C771" t="s">
        <v>2294</v>
      </c>
      <c r="D771" t="s">
        <v>2295</v>
      </c>
    </row>
    <row r="772" spans="1:4">
      <c r="A772" s="1061">
        <v>771</v>
      </c>
      <c r="B772" t="s">
        <v>2254</v>
      </c>
      <c r="C772" t="s">
        <v>2296</v>
      </c>
      <c r="D772" t="s">
        <v>2297</v>
      </c>
    </row>
    <row r="773" spans="1:4">
      <c r="A773" s="1061">
        <v>772</v>
      </c>
      <c r="B773" t="s">
        <v>2254</v>
      </c>
      <c r="C773" t="s">
        <v>2298</v>
      </c>
      <c r="D773" t="s">
        <v>2299</v>
      </c>
    </row>
    <row r="774" spans="1:4">
      <c r="A774" s="1061">
        <v>773</v>
      </c>
      <c r="B774" t="s">
        <v>2254</v>
      </c>
      <c r="C774" t="s">
        <v>2300</v>
      </c>
      <c r="D774" t="s">
        <v>2301</v>
      </c>
    </row>
    <row r="775" spans="1:4">
      <c r="A775" s="1061">
        <v>774</v>
      </c>
      <c r="B775" t="s">
        <v>2254</v>
      </c>
      <c r="C775" t="s">
        <v>2302</v>
      </c>
      <c r="D775" t="s">
        <v>2303</v>
      </c>
    </row>
    <row r="776" spans="1:4">
      <c r="A776" s="1061">
        <v>775</v>
      </c>
      <c r="B776" t="s">
        <v>2254</v>
      </c>
      <c r="C776" t="s">
        <v>2304</v>
      </c>
      <c r="D776" t="s">
        <v>2305</v>
      </c>
    </row>
    <row r="777" spans="1:4">
      <c r="A777" s="1061">
        <v>776</v>
      </c>
      <c r="B777" t="s">
        <v>2254</v>
      </c>
      <c r="C777" t="s">
        <v>2306</v>
      </c>
      <c r="D777" t="s">
        <v>2307</v>
      </c>
    </row>
    <row r="778" spans="1:4">
      <c r="A778" s="1061">
        <v>777</v>
      </c>
      <c r="B778" t="s">
        <v>2254</v>
      </c>
      <c r="C778" t="s">
        <v>2308</v>
      </c>
      <c r="D778" t="s">
        <v>2309</v>
      </c>
    </row>
    <row r="779" spans="1:4">
      <c r="A779" s="1061">
        <v>778</v>
      </c>
      <c r="B779" t="s">
        <v>2310</v>
      </c>
      <c r="C779" t="s">
        <v>2312</v>
      </c>
      <c r="D779" t="s">
        <v>2313</v>
      </c>
    </row>
    <row r="780" spans="1:4">
      <c r="A780" s="1061">
        <v>779</v>
      </c>
      <c r="B780" t="s">
        <v>2310</v>
      </c>
      <c r="C780" t="s">
        <v>2314</v>
      </c>
      <c r="D780" t="s">
        <v>2315</v>
      </c>
    </row>
    <row r="781" spans="1:4">
      <c r="A781" s="1061">
        <v>780</v>
      </c>
      <c r="B781" t="s">
        <v>2310</v>
      </c>
      <c r="C781" t="s">
        <v>2316</v>
      </c>
      <c r="D781" t="s">
        <v>2317</v>
      </c>
    </row>
    <row r="782" spans="1:4">
      <c r="A782" s="1061">
        <v>781</v>
      </c>
      <c r="B782" t="s">
        <v>2310</v>
      </c>
      <c r="C782" t="s">
        <v>2318</v>
      </c>
      <c r="D782" t="s">
        <v>2319</v>
      </c>
    </row>
    <row r="783" spans="1:4">
      <c r="A783" s="1061">
        <v>782</v>
      </c>
      <c r="B783" t="s">
        <v>2310</v>
      </c>
      <c r="C783" t="s">
        <v>2320</v>
      </c>
      <c r="D783" t="s">
        <v>2321</v>
      </c>
    </row>
    <row r="784" spans="1:4">
      <c r="A784" s="1061">
        <v>783</v>
      </c>
      <c r="B784" t="s">
        <v>2310</v>
      </c>
      <c r="C784" t="s">
        <v>2322</v>
      </c>
      <c r="D784" t="s">
        <v>2323</v>
      </c>
    </row>
    <row r="785" spans="1:4">
      <c r="A785" s="1061">
        <v>784</v>
      </c>
      <c r="B785" t="s">
        <v>2310</v>
      </c>
      <c r="C785" t="s">
        <v>2324</v>
      </c>
      <c r="D785" t="s">
        <v>2325</v>
      </c>
    </row>
    <row r="786" spans="1:4">
      <c r="A786" s="1061">
        <v>785</v>
      </c>
      <c r="B786" t="s">
        <v>2310</v>
      </c>
      <c r="C786" t="s">
        <v>2326</v>
      </c>
      <c r="D786" t="s">
        <v>2327</v>
      </c>
    </row>
    <row r="787" spans="1:4">
      <c r="A787" s="1061">
        <v>786</v>
      </c>
      <c r="B787" t="s">
        <v>2310</v>
      </c>
      <c r="C787" t="s">
        <v>2328</v>
      </c>
      <c r="D787" t="s">
        <v>2329</v>
      </c>
    </row>
    <row r="788" spans="1:4">
      <c r="A788" s="1061">
        <v>787</v>
      </c>
      <c r="B788" t="s">
        <v>2310</v>
      </c>
      <c r="C788" t="s">
        <v>2330</v>
      </c>
      <c r="D788" t="s">
        <v>2331</v>
      </c>
    </row>
    <row r="789" spans="1:4">
      <c r="A789" s="1061">
        <v>788</v>
      </c>
      <c r="B789" t="s">
        <v>2310</v>
      </c>
      <c r="C789" t="s">
        <v>2332</v>
      </c>
      <c r="D789" t="s">
        <v>2333</v>
      </c>
    </row>
    <row r="790" spans="1:4">
      <c r="A790" s="1061">
        <v>789</v>
      </c>
      <c r="B790" t="s">
        <v>2310</v>
      </c>
      <c r="C790" t="s">
        <v>2334</v>
      </c>
      <c r="D790" t="s">
        <v>2335</v>
      </c>
    </row>
    <row r="791" spans="1:4">
      <c r="A791" s="1061">
        <v>790</v>
      </c>
      <c r="B791" t="s">
        <v>2310</v>
      </c>
      <c r="C791" t="s">
        <v>2336</v>
      </c>
      <c r="D791" t="s">
        <v>2337</v>
      </c>
    </row>
    <row r="792" spans="1:4">
      <c r="A792" s="1061">
        <v>791</v>
      </c>
      <c r="B792" t="s">
        <v>2310</v>
      </c>
      <c r="C792" t="s">
        <v>2310</v>
      </c>
      <c r="D792" t="s">
        <v>2311</v>
      </c>
    </row>
    <row r="793" spans="1:4">
      <c r="A793" s="1061">
        <v>792</v>
      </c>
      <c r="B793" t="s">
        <v>2310</v>
      </c>
      <c r="C793" t="s">
        <v>2338</v>
      </c>
      <c r="D793" t="s">
        <v>2339</v>
      </c>
    </row>
    <row r="794" spans="1:4">
      <c r="A794" s="1061">
        <v>793</v>
      </c>
      <c r="B794" t="s">
        <v>2310</v>
      </c>
      <c r="C794" t="s">
        <v>2340</v>
      </c>
      <c r="D794" t="s">
        <v>2341</v>
      </c>
    </row>
    <row r="795" spans="1:4">
      <c r="A795" s="1061">
        <v>794</v>
      </c>
      <c r="B795" t="s">
        <v>2310</v>
      </c>
      <c r="C795" t="s">
        <v>2342</v>
      </c>
      <c r="D795" t="s">
        <v>2343</v>
      </c>
    </row>
    <row r="796" spans="1:4">
      <c r="A796" s="1061">
        <v>795</v>
      </c>
      <c r="B796" t="s">
        <v>2310</v>
      </c>
      <c r="C796" t="s">
        <v>2344</v>
      </c>
      <c r="D796" t="s">
        <v>2345</v>
      </c>
    </row>
    <row r="797" spans="1:4">
      <c r="A797" s="1061">
        <v>796</v>
      </c>
      <c r="B797" t="s">
        <v>2310</v>
      </c>
      <c r="C797" t="s">
        <v>2346</v>
      </c>
      <c r="D797" t="s">
        <v>2347</v>
      </c>
    </row>
    <row r="798" spans="1:4">
      <c r="A798" s="1061">
        <v>797</v>
      </c>
      <c r="B798" t="s">
        <v>2310</v>
      </c>
      <c r="C798" t="s">
        <v>2348</v>
      </c>
      <c r="D798" t="s">
        <v>2349</v>
      </c>
    </row>
    <row r="799" spans="1:4">
      <c r="A799" s="1061">
        <v>798</v>
      </c>
      <c r="B799" t="s">
        <v>2310</v>
      </c>
      <c r="C799" t="s">
        <v>2350</v>
      </c>
      <c r="D799" t="s">
        <v>2351</v>
      </c>
    </row>
    <row r="800" spans="1:4">
      <c r="A800" s="1061">
        <v>799</v>
      </c>
      <c r="B800" t="s">
        <v>2352</v>
      </c>
      <c r="C800" t="s">
        <v>2354</v>
      </c>
      <c r="D800" t="s">
        <v>2355</v>
      </c>
    </row>
    <row r="801" spans="1:4">
      <c r="A801" s="1061">
        <v>800</v>
      </c>
      <c r="B801" t="s">
        <v>2352</v>
      </c>
      <c r="C801" t="s">
        <v>1249</v>
      </c>
      <c r="D801" t="s">
        <v>2356</v>
      </c>
    </row>
    <row r="802" spans="1:4">
      <c r="A802" s="1061">
        <v>801</v>
      </c>
      <c r="B802" t="s">
        <v>2352</v>
      </c>
      <c r="C802" t="s">
        <v>1069</v>
      </c>
      <c r="D802" t="s">
        <v>2357</v>
      </c>
    </row>
    <row r="803" spans="1:4">
      <c r="A803" s="1061">
        <v>802</v>
      </c>
      <c r="B803" t="s">
        <v>2352</v>
      </c>
      <c r="C803" t="s">
        <v>2358</v>
      </c>
      <c r="D803" t="s">
        <v>2359</v>
      </c>
    </row>
    <row r="804" spans="1:4">
      <c r="A804" s="1061">
        <v>803</v>
      </c>
      <c r="B804" t="s">
        <v>2352</v>
      </c>
      <c r="C804" t="s">
        <v>2360</v>
      </c>
      <c r="D804" t="s">
        <v>2361</v>
      </c>
    </row>
    <row r="805" spans="1:4">
      <c r="A805" s="1061">
        <v>804</v>
      </c>
      <c r="B805" t="s">
        <v>2352</v>
      </c>
      <c r="C805" t="s">
        <v>2362</v>
      </c>
      <c r="D805" t="s">
        <v>2363</v>
      </c>
    </row>
    <row r="806" spans="1:4">
      <c r="A806" s="1061">
        <v>805</v>
      </c>
      <c r="B806" t="s">
        <v>2352</v>
      </c>
      <c r="C806" t="s">
        <v>2364</v>
      </c>
      <c r="D806" t="s">
        <v>2365</v>
      </c>
    </row>
    <row r="807" spans="1:4">
      <c r="A807" s="1061">
        <v>806</v>
      </c>
      <c r="B807" t="s">
        <v>2352</v>
      </c>
      <c r="C807" t="s">
        <v>2366</v>
      </c>
      <c r="D807" t="s">
        <v>2367</v>
      </c>
    </row>
    <row r="808" spans="1:4">
      <c r="A808" s="1061">
        <v>807</v>
      </c>
      <c r="B808" t="s">
        <v>2352</v>
      </c>
      <c r="C808" t="s">
        <v>2368</v>
      </c>
      <c r="D808" t="s">
        <v>2369</v>
      </c>
    </row>
    <row r="809" spans="1:4">
      <c r="A809" s="1061">
        <v>808</v>
      </c>
      <c r="B809" t="s">
        <v>2352</v>
      </c>
      <c r="C809" t="s">
        <v>2370</v>
      </c>
      <c r="D809" t="s">
        <v>2371</v>
      </c>
    </row>
    <row r="810" spans="1:4">
      <c r="A810" s="1061">
        <v>809</v>
      </c>
      <c r="B810" t="s">
        <v>2352</v>
      </c>
      <c r="C810" t="s">
        <v>2372</v>
      </c>
      <c r="D810" t="s">
        <v>2373</v>
      </c>
    </row>
    <row r="811" spans="1:4">
      <c r="A811" s="1061">
        <v>810</v>
      </c>
      <c r="B811" t="s">
        <v>2352</v>
      </c>
      <c r="C811" t="s">
        <v>2374</v>
      </c>
      <c r="D811" t="s">
        <v>2375</v>
      </c>
    </row>
    <row r="812" spans="1:4">
      <c r="A812" s="1061">
        <v>811</v>
      </c>
      <c r="B812" t="s">
        <v>2352</v>
      </c>
      <c r="C812" t="s">
        <v>2376</v>
      </c>
      <c r="D812" t="s">
        <v>2377</v>
      </c>
    </row>
    <row r="813" spans="1:4">
      <c r="A813" s="1061">
        <v>812</v>
      </c>
      <c r="B813" t="s">
        <v>2352</v>
      </c>
      <c r="C813" t="s">
        <v>2378</v>
      </c>
      <c r="D813" t="s">
        <v>2379</v>
      </c>
    </row>
    <row r="814" spans="1:4">
      <c r="A814" s="1061">
        <v>813</v>
      </c>
      <c r="B814" t="s">
        <v>2352</v>
      </c>
      <c r="C814" t="s">
        <v>2380</v>
      </c>
      <c r="D814" t="s">
        <v>2381</v>
      </c>
    </row>
    <row r="815" spans="1:4">
      <c r="A815" s="1061">
        <v>814</v>
      </c>
      <c r="B815" t="s">
        <v>2352</v>
      </c>
      <c r="C815" t="s">
        <v>2352</v>
      </c>
      <c r="D815" t="s">
        <v>2353</v>
      </c>
    </row>
    <row r="816" spans="1:4">
      <c r="A816" s="1061">
        <v>815</v>
      </c>
      <c r="B816" t="s">
        <v>2352</v>
      </c>
      <c r="C816" t="s">
        <v>2382</v>
      </c>
      <c r="D816" t="s">
        <v>2383</v>
      </c>
    </row>
    <row r="817" spans="1:4">
      <c r="A817" s="1061">
        <v>816</v>
      </c>
      <c r="B817" t="s">
        <v>2352</v>
      </c>
      <c r="C817" t="s">
        <v>2384</v>
      </c>
      <c r="D817" t="s">
        <v>2385</v>
      </c>
    </row>
    <row r="818" spans="1:4">
      <c r="A818" s="1061">
        <v>817</v>
      </c>
      <c r="B818" t="s">
        <v>2352</v>
      </c>
      <c r="C818" t="s">
        <v>2386</v>
      </c>
      <c r="D818" t="s">
        <v>2387</v>
      </c>
    </row>
    <row r="819" spans="1:4">
      <c r="A819" s="1061">
        <v>818</v>
      </c>
      <c r="B819" t="s">
        <v>2352</v>
      </c>
      <c r="C819" t="s">
        <v>2388</v>
      </c>
      <c r="D819" t="s">
        <v>2389</v>
      </c>
    </row>
    <row r="820" spans="1:4">
      <c r="A820" s="1061">
        <v>819</v>
      </c>
      <c r="B820" t="s">
        <v>2352</v>
      </c>
      <c r="C820" t="s">
        <v>2390</v>
      </c>
      <c r="D820" t="s">
        <v>2391</v>
      </c>
    </row>
    <row r="821" spans="1:4">
      <c r="A821" s="1061">
        <v>820</v>
      </c>
      <c r="B821" t="s">
        <v>2352</v>
      </c>
      <c r="C821" t="s">
        <v>2392</v>
      </c>
      <c r="D821" t="s">
        <v>2393</v>
      </c>
    </row>
    <row r="822" spans="1:4">
      <c r="A822" s="1061">
        <v>821</v>
      </c>
      <c r="B822" t="s">
        <v>2352</v>
      </c>
      <c r="C822" t="s">
        <v>2394</v>
      </c>
      <c r="D822" t="s">
        <v>2395</v>
      </c>
    </row>
    <row r="823" spans="1:4">
      <c r="A823" s="1061">
        <v>822</v>
      </c>
      <c r="B823" t="s">
        <v>2352</v>
      </c>
      <c r="C823" t="s">
        <v>2396</v>
      </c>
      <c r="D823" t="s">
        <v>2397</v>
      </c>
    </row>
    <row r="824" spans="1:4">
      <c r="A824" s="1061">
        <v>823</v>
      </c>
      <c r="B824" t="s">
        <v>2398</v>
      </c>
      <c r="C824" t="s">
        <v>2400</v>
      </c>
      <c r="D824" t="s">
        <v>2401</v>
      </c>
    </row>
    <row r="825" spans="1:4">
      <c r="A825" s="1061">
        <v>824</v>
      </c>
      <c r="B825" t="s">
        <v>2398</v>
      </c>
      <c r="C825" t="s">
        <v>2402</v>
      </c>
      <c r="D825" t="s">
        <v>2403</v>
      </c>
    </row>
    <row r="826" spans="1:4">
      <c r="A826" s="1061">
        <v>825</v>
      </c>
      <c r="B826" t="s">
        <v>2398</v>
      </c>
      <c r="C826" t="s">
        <v>2404</v>
      </c>
      <c r="D826" t="s">
        <v>2405</v>
      </c>
    </row>
    <row r="827" spans="1:4">
      <c r="A827" s="1061">
        <v>826</v>
      </c>
      <c r="B827" t="s">
        <v>2398</v>
      </c>
      <c r="C827" t="s">
        <v>2406</v>
      </c>
      <c r="D827" t="s">
        <v>2407</v>
      </c>
    </row>
    <row r="828" spans="1:4">
      <c r="A828" s="1061">
        <v>827</v>
      </c>
      <c r="B828" t="s">
        <v>2398</v>
      </c>
      <c r="C828" t="s">
        <v>2408</v>
      </c>
      <c r="D828" t="s">
        <v>2409</v>
      </c>
    </row>
    <row r="829" spans="1:4">
      <c r="A829" s="1061">
        <v>828</v>
      </c>
      <c r="B829" t="s">
        <v>2398</v>
      </c>
      <c r="C829" t="s">
        <v>2410</v>
      </c>
      <c r="D829" t="s">
        <v>2411</v>
      </c>
    </row>
    <row r="830" spans="1:4">
      <c r="A830" s="1061">
        <v>829</v>
      </c>
      <c r="B830" t="s">
        <v>2398</v>
      </c>
      <c r="C830" t="s">
        <v>2412</v>
      </c>
      <c r="D830" t="s">
        <v>2413</v>
      </c>
    </row>
    <row r="831" spans="1:4">
      <c r="A831" s="1061">
        <v>830</v>
      </c>
      <c r="B831" t="s">
        <v>2398</v>
      </c>
      <c r="C831" t="s">
        <v>2414</v>
      </c>
      <c r="D831" t="s">
        <v>2415</v>
      </c>
    </row>
    <row r="832" spans="1:4">
      <c r="A832" s="1061">
        <v>831</v>
      </c>
      <c r="B832" t="s">
        <v>2398</v>
      </c>
      <c r="C832" t="s">
        <v>2416</v>
      </c>
      <c r="D832" t="s">
        <v>2417</v>
      </c>
    </row>
    <row r="833" spans="1:4">
      <c r="A833" s="1061">
        <v>832</v>
      </c>
      <c r="B833" t="s">
        <v>2398</v>
      </c>
      <c r="C833" t="s">
        <v>1435</v>
      </c>
      <c r="D833" t="s">
        <v>2418</v>
      </c>
    </row>
    <row r="834" spans="1:4">
      <c r="A834" s="1061">
        <v>833</v>
      </c>
      <c r="B834" t="s">
        <v>2398</v>
      </c>
      <c r="C834" t="s">
        <v>1847</v>
      </c>
      <c r="D834" t="s">
        <v>2419</v>
      </c>
    </row>
    <row r="835" spans="1:4">
      <c r="A835" s="1061">
        <v>834</v>
      </c>
      <c r="B835" t="s">
        <v>2398</v>
      </c>
      <c r="C835" t="s">
        <v>2290</v>
      </c>
      <c r="D835" t="s">
        <v>2420</v>
      </c>
    </row>
    <row r="836" spans="1:4">
      <c r="A836" s="1061">
        <v>835</v>
      </c>
      <c r="B836" t="s">
        <v>2398</v>
      </c>
      <c r="C836" t="s">
        <v>2421</v>
      </c>
      <c r="D836" t="s">
        <v>2422</v>
      </c>
    </row>
    <row r="837" spans="1:4">
      <c r="A837" s="1061">
        <v>836</v>
      </c>
      <c r="B837" t="s">
        <v>2398</v>
      </c>
      <c r="C837" t="s">
        <v>2398</v>
      </c>
      <c r="D837" t="s">
        <v>2399</v>
      </c>
    </row>
    <row r="838" spans="1:4">
      <c r="A838" s="1061">
        <v>837</v>
      </c>
      <c r="B838" t="s">
        <v>2398</v>
      </c>
      <c r="C838" t="s">
        <v>2423</v>
      </c>
      <c r="D838" t="s">
        <v>2424</v>
      </c>
    </row>
    <row r="839" spans="1:4">
      <c r="A839" s="1061">
        <v>838</v>
      </c>
      <c r="B839" t="s">
        <v>2398</v>
      </c>
      <c r="C839" t="s">
        <v>2425</v>
      </c>
      <c r="D839" t="s">
        <v>2426</v>
      </c>
    </row>
    <row r="840" spans="1:4">
      <c r="A840" s="1061">
        <v>839</v>
      </c>
      <c r="B840" t="s">
        <v>2398</v>
      </c>
      <c r="C840" t="s">
        <v>2427</v>
      </c>
      <c r="D840" t="s">
        <v>2428</v>
      </c>
    </row>
    <row r="841" spans="1:4">
      <c r="A841" s="1061">
        <v>840</v>
      </c>
      <c r="B841" t="s">
        <v>2398</v>
      </c>
      <c r="C841" t="s">
        <v>2429</v>
      </c>
      <c r="D841" t="s">
        <v>2430</v>
      </c>
    </row>
    <row r="842" spans="1:4">
      <c r="A842" s="1061">
        <v>841</v>
      </c>
      <c r="B842" t="s">
        <v>2431</v>
      </c>
      <c r="C842" t="s">
        <v>2433</v>
      </c>
      <c r="D842" t="s">
        <v>2434</v>
      </c>
    </row>
    <row r="843" spans="1:4">
      <c r="A843" s="1061">
        <v>842</v>
      </c>
      <c r="B843" t="s">
        <v>2431</v>
      </c>
      <c r="C843" t="s">
        <v>2435</v>
      </c>
      <c r="D843" t="s">
        <v>2436</v>
      </c>
    </row>
    <row r="844" spans="1:4">
      <c r="A844" s="1061">
        <v>843</v>
      </c>
      <c r="B844" t="s">
        <v>2431</v>
      </c>
      <c r="C844" t="s">
        <v>1143</v>
      </c>
      <c r="D844" t="s">
        <v>2437</v>
      </c>
    </row>
    <row r="845" spans="1:4">
      <c r="A845" s="1061">
        <v>844</v>
      </c>
      <c r="B845" t="s">
        <v>2431</v>
      </c>
      <c r="C845" t="s">
        <v>2438</v>
      </c>
      <c r="D845" t="s">
        <v>2439</v>
      </c>
    </row>
    <row r="846" spans="1:4">
      <c r="A846" s="1061">
        <v>845</v>
      </c>
      <c r="B846" t="s">
        <v>2431</v>
      </c>
      <c r="C846" t="s">
        <v>2440</v>
      </c>
      <c r="D846" t="s">
        <v>2441</v>
      </c>
    </row>
    <row r="847" spans="1:4">
      <c r="A847" s="1061">
        <v>846</v>
      </c>
      <c r="B847" t="s">
        <v>2431</v>
      </c>
      <c r="C847" t="s">
        <v>2442</v>
      </c>
      <c r="D847" t="s">
        <v>2443</v>
      </c>
    </row>
    <row r="848" spans="1:4">
      <c r="A848" s="1061">
        <v>847</v>
      </c>
      <c r="B848" t="s">
        <v>2431</v>
      </c>
      <c r="C848" t="s">
        <v>2444</v>
      </c>
      <c r="D848" t="s">
        <v>2445</v>
      </c>
    </row>
    <row r="849" spans="1:4">
      <c r="A849" s="1061">
        <v>848</v>
      </c>
      <c r="B849" t="s">
        <v>2431</v>
      </c>
      <c r="C849" t="s">
        <v>2446</v>
      </c>
      <c r="D849" t="s">
        <v>2447</v>
      </c>
    </row>
    <row r="850" spans="1:4">
      <c r="A850" s="1061">
        <v>849</v>
      </c>
      <c r="B850" t="s">
        <v>2431</v>
      </c>
      <c r="C850" t="s">
        <v>2448</v>
      </c>
      <c r="D850" t="s">
        <v>2449</v>
      </c>
    </row>
    <row r="851" spans="1:4">
      <c r="A851" s="1061">
        <v>850</v>
      </c>
      <c r="B851" t="s">
        <v>2431</v>
      </c>
      <c r="C851" t="s">
        <v>2450</v>
      </c>
      <c r="D851" t="s">
        <v>2451</v>
      </c>
    </row>
    <row r="852" spans="1:4">
      <c r="A852" s="1061">
        <v>851</v>
      </c>
      <c r="B852" t="s">
        <v>2431</v>
      </c>
      <c r="C852" t="s">
        <v>2452</v>
      </c>
      <c r="D852" t="s">
        <v>2453</v>
      </c>
    </row>
    <row r="853" spans="1:4">
      <c r="A853" s="1061">
        <v>852</v>
      </c>
      <c r="B853" t="s">
        <v>2431</v>
      </c>
      <c r="C853" t="s">
        <v>2454</v>
      </c>
      <c r="D853" t="s">
        <v>2455</v>
      </c>
    </row>
    <row r="854" spans="1:4">
      <c r="A854" s="1061">
        <v>853</v>
      </c>
      <c r="B854" t="s">
        <v>2431</v>
      </c>
      <c r="C854" t="s">
        <v>2456</v>
      </c>
      <c r="D854" t="s">
        <v>2457</v>
      </c>
    </row>
    <row r="855" spans="1:4">
      <c r="A855" s="1061">
        <v>854</v>
      </c>
      <c r="B855" t="s">
        <v>2431</v>
      </c>
      <c r="C855" t="s">
        <v>2458</v>
      </c>
      <c r="D855" t="s">
        <v>2459</v>
      </c>
    </row>
    <row r="856" spans="1:4">
      <c r="A856" s="1061">
        <v>855</v>
      </c>
      <c r="B856" t="s">
        <v>2431</v>
      </c>
      <c r="C856" t="s">
        <v>2460</v>
      </c>
      <c r="D856" t="s">
        <v>2461</v>
      </c>
    </row>
    <row r="857" spans="1:4">
      <c r="A857" s="1061">
        <v>856</v>
      </c>
      <c r="B857" t="s">
        <v>2431</v>
      </c>
      <c r="C857" t="s">
        <v>2462</v>
      </c>
      <c r="D857" t="s">
        <v>2463</v>
      </c>
    </row>
    <row r="858" spans="1:4">
      <c r="A858" s="1061">
        <v>857</v>
      </c>
      <c r="B858" t="s">
        <v>2431</v>
      </c>
      <c r="C858" t="s">
        <v>2464</v>
      </c>
      <c r="D858" t="s">
        <v>2465</v>
      </c>
    </row>
    <row r="859" spans="1:4">
      <c r="A859" s="1061">
        <v>858</v>
      </c>
      <c r="B859" t="s">
        <v>2431</v>
      </c>
      <c r="C859" t="s">
        <v>1845</v>
      </c>
      <c r="D859" t="s">
        <v>2466</v>
      </c>
    </row>
    <row r="860" spans="1:4">
      <c r="A860" s="1061">
        <v>859</v>
      </c>
      <c r="B860" t="s">
        <v>2431</v>
      </c>
      <c r="C860" t="s">
        <v>2467</v>
      </c>
      <c r="D860" t="s">
        <v>2468</v>
      </c>
    </row>
    <row r="861" spans="1:4">
      <c r="A861" s="1061">
        <v>860</v>
      </c>
      <c r="B861" t="s">
        <v>2431</v>
      </c>
      <c r="C861" t="s">
        <v>2431</v>
      </c>
      <c r="D861" t="s">
        <v>2432</v>
      </c>
    </row>
    <row r="862" spans="1:4">
      <c r="A862" s="1061">
        <v>861</v>
      </c>
      <c r="B862" t="s">
        <v>2431</v>
      </c>
      <c r="C862" t="s">
        <v>2469</v>
      </c>
      <c r="D862" t="s">
        <v>2470</v>
      </c>
    </row>
    <row r="863" spans="1:4">
      <c r="A863" s="1061">
        <v>862</v>
      </c>
      <c r="B863" t="s">
        <v>2431</v>
      </c>
      <c r="C863" t="s">
        <v>1710</v>
      </c>
      <c r="D863" t="s">
        <v>2471</v>
      </c>
    </row>
    <row r="864" spans="1:4">
      <c r="A864" s="1061">
        <v>863</v>
      </c>
      <c r="B864" t="s">
        <v>2472</v>
      </c>
      <c r="C864" t="s">
        <v>2474</v>
      </c>
      <c r="D864" t="s">
        <v>2475</v>
      </c>
    </row>
    <row r="865" spans="1:4">
      <c r="A865" s="1061">
        <v>864</v>
      </c>
      <c r="B865" t="s">
        <v>2472</v>
      </c>
      <c r="C865" t="s">
        <v>2476</v>
      </c>
      <c r="D865" t="s">
        <v>2477</v>
      </c>
    </row>
    <row r="866" spans="1:4">
      <c r="A866" s="1061">
        <v>865</v>
      </c>
      <c r="B866" t="s">
        <v>2472</v>
      </c>
      <c r="C866" t="s">
        <v>2478</v>
      </c>
      <c r="D866" t="s">
        <v>2479</v>
      </c>
    </row>
    <row r="867" spans="1:4">
      <c r="A867" s="1061">
        <v>866</v>
      </c>
      <c r="B867" t="s">
        <v>2472</v>
      </c>
      <c r="C867" t="s">
        <v>2480</v>
      </c>
      <c r="D867" t="s">
        <v>2481</v>
      </c>
    </row>
    <row r="868" spans="1:4">
      <c r="A868" s="1061">
        <v>867</v>
      </c>
      <c r="B868" t="s">
        <v>2472</v>
      </c>
      <c r="C868" t="s">
        <v>2482</v>
      </c>
      <c r="D868" t="s">
        <v>2483</v>
      </c>
    </row>
    <row r="869" spans="1:4">
      <c r="A869" s="1061">
        <v>868</v>
      </c>
      <c r="B869" t="s">
        <v>2472</v>
      </c>
      <c r="C869" t="s">
        <v>2484</v>
      </c>
      <c r="D869" t="s">
        <v>2485</v>
      </c>
    </row>
    <row r="870" spans="1:4">
      <c r="A870" s="1061">
        <v>869</v>
      </c>
      <c r="B870" t="s">
        <v>2472</v>
      </c>
      <c r="C870" t="s">
        <v>2486</v>
      </c>
      <c r="D870" t="s">
        <v>2487</v>
      </c>
    </row>
    <row r="871" spans="1:4">
      <c r="A871" s="1061">
        <v>870</v>
      </c>
      <c r="B871" t="s">
        <v>2472</v>
      </c>
      <c r="C871" t="s">
        <v>2488</v>
      </c>
      <c r="D871" t="s">
        <v>2489</v>
      </c>
    </row>
    <row r="872" spans="1:4">
      <c r="A872" s="1061">
        <v>871</v>
      </c>
      <c r="B872" t="s">
        <v>2472</v>
      </c>
      <c r="C872" t="s">
        <v>2490</v>
      </c>
      <c r="D872" t="s">
        <v>2491</v>
      </c>
    </row>
    <row r="873" spans="1:4">
      <c r="A873" s="1061">
        <v>872</v>
      </c>
      <c r="B873" t="s">
        <v>2472</v>
      </c>
      <c r="C873" t="s">
        <v>2492</v>
      </c>
      <c r="D873" t="s">
        <v>2493</v>
      </c>
    </row>
    <row r="874" spans="1:4">
      <c r="A874" s="1061">
        <v>873</v>
      </c>
      <c r="B874" t="s">
        <v>2472</v>
      </c>
      <c r="C874" t="s">
        <v>2494</v>
      </c>
      <c r="D874" t="s">
        <v>2495</v>
      </c>
    </row>
    <row r="875" spans="1:4">
      <c r="A875" s="1061">
        <v>874</v>
      </c>
      <c r="B875" t="s">
        <v>2472</v>
      </c>
      <c r="C875" t="s">
        <v>2496</v>
      </c>
      <c r="D875" t="s">
        <v>2497</v>
      </c>
    </row>
    <row r="876" spans="1:4">
      <c r="A876" s="1061">
        <v>875</v>
      </c>
      <c r="B876" t="s">
        <v>2472</v>
      </c>
      <c r="C876" t="s">
        <v>2498</v>
      </c>
      <c r="D876" t="s">
        <v>2499</v>
      </c>
    </row>
    <row r="877" spans="1:4">
      <c r="A877" s="1061">
        <v>876</v>
      </c>
      <c r="B877" t="s">
        <v>2472</v>
      </c>
      <c r="C877" t="s">
        <v>2500</v>
      </c>
      <c r="D877" t="s">
        <v>2501</v>
      </c>
    </row>
    <row r="878" spans="1:4">
      <c r="A878" s="1061">
        <v>877</v>
      </c>
      <c r="B878" t="s">
        <v>2472</v>
      </c>
      <c r="C878" t="s">
        <v>2502</v>
      </c>
      <c r="D878" t="s">
        <v>2503</v>
      </c>
    </row>
    <row r="879" spans="1:4">
      <c r="A879" s="1061">
        <v>878</v>
      </c>
      <c r="B879" t="s">
        <v>2472</v>
      </c>
      <c r="C879" t="s">
        <v>2504</v>
      </c>
      <c r="D879" t="s">
        <v>2505</v>
      </c>
    </row>
    <row r="880" spans="1:4">
      <c r="A880" s="1061">
        <v>879</v>
      </c>
      <c r="B880" t="s">
        <v>2472</v>
      </c>
      <c r="C880" t="s">
        <v>1119</v>
      </c>
      <c r="D880" t="s">
        <v>2506</v>
      </c>
    </row>
    <row r="881" spans="1:4">
      <c r="A881" s="1061">
        <v>880</v>
      </c>
      <c r="B881" t="s">
        <v>2472</v>
      </c>
      <c r="C881" t="s">
        <v>2507</v>
      </c>
      <c r="D881" t="s">
        <v>2508</v>
      </c>
    </row>
    <row r="882" spans="1:4">
      <c r="A882" s="1061">
        <v>881</v>
      </c>
      <c r="B882" t="s">
        <v>2472</v>
      </c>
      <c r="C882" t="s">
        <v>2509</v>
      </c>
      <c r="D882" t="s">
        <v>2510</v>
      </c>
    </row>
    <row r="883" spans="1:4">
      <c r="A883" s="1061">
        <v>882</v>
      </c>
      <c r="B883" t="s">
        <v>2472</v>
      </c>
      <c r="C883" t="s">
        <v>2511</v>
      </c>
      <c r="D883" t="s">
        <v>2512</v>
      </c>
    </row>
    <row r="884" spans="1:4">
      <c r="A884" s="1061">
        <v>883</v>
      </c>
      <c r="B884" t="s">
        <v>2472</v>
      </c>
      <c r="C884" t="s">
        <v>2513</v>
      </c>
      <c r="D884" t="s">
        <v>2514</v>
      </c>
    </row>
    <row r="885" spans="1:4">
      <c r="A885" s="1061">
        <v>884</v>
      </c>
      <c r="B885" t="s">
        <v>2472</v>
      </c>
      <c r="C885" t="s">
        <v>2472</v>
      </c>
      <c r="D885" t="s">
        <v>2473</v>
      </c>
    </row>
    <row r="886" spans="1:4">
      <c r="A886" s="1061">
        <v>885</v>
      </c>
      <c r="B886" t="s">
        <v>2472</v>
      </c>
      <c r="C886" t="s">
        <v>2515</v>
      </c>
      <c r="D886" t="s">
        <v>2516</v>
      </c>
    </row>
    <row r="887" spans="1:4">
      <c r="A887" s="1061">
        <v>886</v>
      </c>
      <c r="B887" t="s">
        <v>2472</v>
      </c>
      <c r="C887" t="s">
        <v>2517</v>
      </c>
      <c r="D887" t="s">
        <v>2518</v>
      </c>
    </row>
    <row r="888" spans="1:4">
      <c r="A888" s="1061">
        <v>887</v>
      </c>
      <c r="B888" t="s">
        <v>2519</v>
      </c>
      <c r="C888" t="s">
        <v>2521</v>
      </c>
      <c r="D888" t="s">
        <v>2522</v>
      </c>
    </row>
    <row r="889" spans="1:4">
      <c r="A889" s="1061">
        <v>888</v>
      </c>
      <c r="B889" t="s">
        <v>2519</v>
      </c>
      <c r="C889" t="s">
        <v>2523</v>
      </c>
      <c r="D889" t="s">
        <v>2524</v>
      </c>
    </row>
    <row r="890" spans="1:4">
      <c r="A890" s="1061">
        <v>889</v>
      </c>
      <c r="B890" t="s">
        <v>2519</v>
      </c>
      <c r="C890" t="s">
        <v>2525</v>
      </c>
      <c r="D890" t="s">
        <v>2526</v>
      </c>
    </row>
    <row r="891" spans="1:4">
      <c r="A891" s="1061">
        <v>890</v>
      </c>
      <c r="B891" t="s">
        <v>2519</v>
      </c>
      <c r="C891" t="s">
        <v>2527</v>
      </c>
      <c r="D891" t="s">
        <v>2528</v>
      </c>
    </row>
    <row r="892" spans="1:4">
      <c r="A892" s="1061">
        <v>891</v>
      </c>
      <c r="B892" t="s">
        <v>2519</v>
      </c>
      <c r="C892" t="s">
        <v>2529</v>
      </c>
      <c r="D892" t="s">
        <v>2530</v>
      </c>
    </row>
    <row r="893" spans="1:4">
      <c r="A893" s="1061">
        <v>892</v>
      </c>
      <c r="B893" t="s">
        <v>2519</v>
      </c>
      <c r="C893" t="s">
        <v>2531</v>
      </c>
      <c r="D893" t="s">
        <v>2532</v>
      </c>
    </row>
    <row r="894" spans="1:4">
      <c r="A894" s="1061">
        <v>893</v>
      </c>
      <c r="B894" t="s">
        <v>2519</v>
      </c>
      <c r="C894" t="s">
        <v>2533</v>
      </c>
      <c r="D894" t="s">
        <v>2534</v>
      </c>
    </row>
    <row r="895" spans="1:4">
      <c r="A895" s="1061">
        <v>894</v>
      </c>
      <c r="B895" t="s">
        <v>2519</v>
      </c>
      <c r="C895" t="s">
        <v>2535</v>
      </c>
      <c r="D895" t="s">
        <v>2536</v>
      </c>
    </row>
    <row r="896" spans="1:4">
      <c r="A896" s="1061">
        <v>895</v>
      </c>
      <c r="B896" t="s">
        <v>2519</v>
      </c>
      <c r="C896" t="s">
        <v>2537</v>
      </c>
      <c r="D896" t="s">
        <v>2538</v>
      </c>
    </row>
    <row r="897" spans="1:4">
      <c r="A897" s="1061">
        <v>896</v>
      </c>
      <c r="B897" t="s">
        <v>2519</v>
      </c>
      <c r="C897" t="s">
        <v>2539</v>
      </c>
      <c r="D897" t="s">
        <v>2540</v>
      </c>
    </row>
    <row r="898" spans="1:4">
      <c r="A898" s="1061">
        <v>897</v>
      </c>
      <c r="B898" t="s">
        <v>2519</v>
      </c>
      <c r="C898" t="s">
        <v>2519</v>
      </c>
      <c r="D898" t="s">
        <v>2520</v>
      </c>
    </row>
    <row r="899" spans="1:4">
      <c r="A899" s="1061">
        <v>898</v>
      </c>
      <c r="B899" t="s">
        <v>2519</v>
      </c>
      <c r="C899" t="s">
        <v>2541</v>
      </c>
      <c r="D899" t="s">
        <v>2542</v>
      </c>
    </row>
    <row r="900" spans="1:4">
      <c r="A900" s="1061">
        <v>899</v>
      </c>
      <c r="B900" t="s">
        <v>2519</v>
      </c>
      <c r="C900" t="s">
        <v>2543</v>
      </c>
      <c r="D900" t="s">
        <v>2544</v>
      </c>
    </row>
    <row r="901" spans="1:4">
      <c r="A901" s="1061">
        <v>900</v>
      </c>
      <c r="B901" t="s">
        <v>2519</v>
      </c>
      <c r="C901" t="s">
        <v>2545</v>
      </c>
      <c r="D901" t="s">
        <v>2546</v>
      </c>
    </row>
    <row r="902" spans="1:4">
      <c r="A902" s="1061">
        <v>901</v>
      </c>
      <c r="B902" t="s">
        <v>2547</v>
      </c>
      <c r="C902" t="s">
        <v>2549</v>
      </c>
      <c r="D902" t="s">
        <v>2550</v>
      </c>
    </row>
    <row r="903" spans="1:4">
      <c r="A903" s="1061">
        <v>902</v>
      </c>
      <c r="B903" t="s">
        <v>2547</v>
      </c>
      <c r="C903" t="s">
        <v>2551</v>
      </c>
      <c r="D903" t="s">
        <v>2552</v>
      </c>
    </row>
    <row r="904" spans="1:4">
      <c r="A904" s="1061">
        <v>903</v>
      </c>
      <c r="B904" t="s">
        <v>2547</v>
      </c>
      <c r="C904" t="s">
        <v>2553</v>
      </c>
      <c r="D904" t="s">
        <v>2554</v>
      </c>
    </row>
    <row r="905" spans="1:4">
      <c r="A905" s="1061">
        <v>904</v>
      </c>
      <c r="B905" t="s">
        <v>2547</v>
      </c>
      <c r="C905" t="s">
        <v>2555</v>
      </c>
      <c r="D905" t="s">
        <v>2556</v>
      </c>
    </row>
    <row r="906" spans="1:4">
      <c r="A906" s="1061">
        <v>905</v>
      </c>
      <c r="B906" t="s">
        <v>2547</v>
      </c>
      <c r="C906" t="s">
        <v>2557</v>
      </c>
      <c r="D906" t="s">
        <v>2558</v>
      </c>
    </row>
    <row r="907" spans="1:4">
      <c r="A907" s="1061">
        <v>906</v>
      </c>
      <c r="B907" t="s">
        <v>2547</v>
      </c>
      <c r="C907" t="s">
        <v>2559</v>
      </c>
      <c r="D907" t="s">
        <v>2560</v>
      </c>
    </row>
    <row r="908" spans="1:4">
      <c r="A908" s="1061">
        <v>907</v>
      </c>
      <c r="B908" t="s">
        <v>2547</v>
      </c>
      <c r="C908" t="s">
        <v>2561</v>
      </c>
      <c r="D908" t="s">
        <v>2562</v>
      </c>
    </row>
    <row r="909" spans="1:4">
      <c r="A909" s="1061">
        <v>908</v>
      </c>
      <c r="B909" t="s">
        <v>2547</v>
      </c>
      <c r="C909" t="s">
        <v>2563</v>
      </c>
      <c r="D909" t="s">
        <v>2564</v>
      </c>
    </row>
    <row r="910" spans="1:4">
      <c r="A910" s="1061">
        <v>909</v>
      </c>
      <c r="B910" t="s">
        <v>2547</v>
      </c>
      <c r="C910" t="s">
        <v>2565</v>
      </c>
      <c r="D910" t="s">
        <v>2566</v>
      </c>
    </row>
    <row r="911" spans="1:4">
      <c r="A911" s="1061">
        <v>910</v>
      </c>
      <c r="B911" t="s">
        <v>2547</v>
      </c>
      <c r="C911" t="s">
        <v>1537</v>
      </c>
      <c r="D911" t="s">
        <v>2567</v>
      </c>
    </row>
    <row r="912" spans="1:4">
      <c r="A912" s="1061">
        <v>911</v>
      </c>
      <c r="B912" t="s">
        <v>2547</v>
      </c>
      <c r="C912" t="s">
        <v>2568</v>
      </c>
      <c r="D912" t="s">
        <v>2569</v>
      </c>
    </row>
    <row r="913" spans="1:4">
      <c r="A913" s="1061">
        <v>912</v>
      </c>
      <c r="B913" t="s">
        <v>2547</v>
      </c>
      <c r="C913" t="s">
        <v>2570</v>
      </c>
      <c r="D913" t="s">
        <v>2571</v>
      </c>
    </row>
    <row r="914" spans="1:4">
      <c r="A914" s="1061">
        <v>913</v>
      </c>
      <c r="B914" t="s">
        <v>2547</v>
      </c>
      <c r="C914" t="s">
        <v>2572</v>
      </c>
      <c r="D914" t="s">
        <v>2573</v>
      </c>
    </row>
    <row r="915" spans="1:4">
      <c r="A915" s="1061">
        <v>914</v>
      </c>
      <c r="B915" t="s">
        <v>2547</v>
      </c>
      <c r="C915" t="s">
        <v>2574</v>
      </c>
      <c r="D915" t="s">
        <v>2575</v>
      </c>
    </row>
    <row r="916" spans="1:4">
      <c r="A916" s="1061">
        <v>915</v>
      </c>
      <c r="B916" t="s">
        <v>2547</v>
      </c>
      <c r="C916" t="s">
        <v>2576</v>
      </c>
      <c r="D916" t="s">
        <v>2577</v>
      </c>
    </row>
    <row r="917" spans="1:4">
      <c r="A917" s="1061">
        <v>916</v>
      </c>
      <c r="B917" t="s">
        <v>2547</v>
      </c>
      <c r="C917" t="s">
        <v>2578</v>
      </c>
      <c r="D917" t="s">
        <v>2579</v>
      </c>
    </row>
    <row r="918" spans="1:4">
      <c r="A918" s="1061">
        <v>917</v>
      </c>
      <c r="B918" t="s">
        <v>2547</v>
      </c>
      <c r="C918" t="s">
        <v>2547</v>
      </c>
      <c r="D918" t="s">
        <v>2548</v>
      </c>
    </row>
    <row r="919" spans="1:4">
      <c r="A919" s="1061">
        <v>918</v>
      </c>
      <c r="B919" t="s">
        <v>2547</v>
      </c>
      <c r="C919" t="s">
        <v>1177</v>
      </c>
      <c r="D919" t="s">
        <v>2580</v>
      </c>
    </row>
    <row r="920" spans="1:4">
      <c r="A920" s="1061">
        <v>919</v>
      </c>
      <c r="B920" t="s">
        <v>2547</v>
      </c>
      <c r="C920" t="s">
        <v>2581</v>
      </c>
      <c r="D920" t="s">
        <v>2582</v>
      </c>
    </row>
    <row r="921" spans="1:4">
      <c r="A921" s="1061">
        <v>920</v>
      </c>
      <c r="B921" t="s">
        <v>2583</v>
      </c>
      <c r="C921" t="s">
        <v>2585</v>
      </c>
      <c r="D921" t="s">
        <v>2586</v>
      </c>
    </row>
    <row r="922" spans="1:4">
      <c r="A922" s="1061">
        <v>921</v>
      </c>
      <c r="B922" t="s">
        <v>2583</v>
      </c>
      <c r="C922" t="s">
        <v>2587</v>
      </c>
      <c r="D922" t="s">
        <v>2588</v>
      </c>
    </row>
    <row r="923" spans="1:4">
      <c r="A923" s="1061">
        <v>922</v>
      </c>
      <c r="B923" t="s">
        <v>2583</v>
      </c>
      <c r="C923" t="s">
        <v>2589</v>
      </c>
      <c r="D923" t="s">
        <v>2590</v>
      </c>
    </row>
    <row r="924" spans="1:4">
      <c r="A924" s="1061">
        <v>923</v>
      </c>
      <c r="B924" t="s">
        <v>2583</v>
      </c>
      <c r="C924" t="s">
        <v>2591</v>
      </c>
      <c r="D924" t="s">
        <v>2592</v>
      </c>
    </row>
    <row r="925" spans="1:4">
      <c r="A925" s="1061">
        <v>924</v>
      </c>
      <c r="B925" t="s">
        <v>2583</v>
      </c>
      <c r="C925" t="s">
        <v>2593</v>
      </c>
      <c r="D925" t="s">
        <v>2594</v>
      </c>
    </row>
    <row r="926" spans="1:4">
      <c r="A926" s="1061">
        <v>925</v>
      </c>
      <c r="B926" t="s">
        <v>2583</v>
      </c>
      <c r="C926" t="s">
        <v>2595</v>
      </c>
      <c r="D926" t="s">
        <v>2596</v>
      </c>
    </row>
    <row r="927" spans="1:4">
      <c r="A927" s="1061">
        <v>926</v>
      </c>
      <c r="B927" t="s">
        <v>2583</v>
      </c>
      <c r="C927" t="s">
        <v>2597</v>
      </c>
      <c r="D927" t="s">
        <v>2598</v>
      </c>
    </row>
    <row r="928" spans="1:4">
      <c r="A928" s="1061">
        <v>927</v>
      </c>
      <c r="B928" t="s">
        <v>2583</v>
      </c>
      <c r="C928" t="s">
        <v>2599</v>
      </c>
      <c r="D928" t="s">
        <v>2600</v>
      </c>
    </row>
    <row r="929" spans="1:4">
      <c r="A929" s="1061">
        <v>928</v>
      </c>
      <c r="B929" t="s">
        <v>2583</v>
      </c>
      <c r="C929" t="s">
        <v>2601</v>
      </c>
      <c r="D929" t="s">
        <v>2602</v>
      </c>
    </row>
    <row r="930" spans="1:4">
      <c r="A930" s="1061">
        <v>929</v>
      </c>
      <c r="B930" t="s">
        <v>2583</v>
      </c>
      <c r="C930" t="s">
        <v>2603</v>
      </c>
      <c r="D930" t="s">
        <v>2604</v>
      </c>
    </row>
    <row r="931" spans="1:4">
      <c r="A931" s="1061">
        <v>930</v>
      </c>
      <c r="B931" t="s">
        <v>2583</v>
      </c>
      <c r="C931" t="s">
        <v>2605</v>
      </c>
      <c r="D931" t="s">
        <v>2606</v>
      </c>
    </row>
    <row r="932" spans="1:4">
      <c r="A932" s="1061">
        <v>931</v>
      </c>
      <c r="B932" t="s">
        <v>2583</v>
      </c>
      <c r="C932" t="s">
        <v>2607</v>
      </c>
      <c r="D932" t="s">
        <v>2608</v>
      </c>
    </row>
    <row r="933" spans="1:4">
      <c r="A933" s="1061">
        <v>932</v>
      </c>
      <c r="B933" t="s">
        <v>2583</v>
      </c>
      <c r="C933" t="s">
        <v>2609</v>
      </c>
      <c r="D933" t="s">
        <v>2610</v>
      </c>
    </row>
    <row r="934" spans="1:4">
      <c r="A934" s="1061">
        <v>933</v>
      </c>
      <c r="B934" t="s">
        <v>2583</v>
      </c>
      <c r="C934" t="s">
        <v>2611</v>
      </c>
      <c r="D934" t="s">
        <v>2612</v>
      </c>
    </row>
    <row r="935" spans="1:4">
      <c r="A935" s="1061">
        <v>934</v>
      </c>
      <c r="B935" t="s">
        <v>2583</v>
      </c>
      <c r="C935" t="s">
        <v>2613</v>
      </c>
      <c r="D935" t="s">
        <v>2614</v>
      </c>
    </row>
    <row r="936" spans="1:4">
      <c r="A936" s="1061">
        <v>935</v>
      </c>
      <c r="B936" t="s">
        <v>2583</v>
      </c>
      <c r="C936" t="s">
        <v>2615</v>
      </c>
      <c r="D936" t="s">
        <v>2616</v>
      </c>
    </row>
    <row r="937" spans="1:4">
      <c r="A937" s="1061">
        <v>936</v>
      </c>
      <c r="B937" t="s">
        <v>2583</v>
      </c>
      <c r="C937" t="s">
        <v>2617</v>
      </c>
      <c r="D937" t="s">
        <v>2618</v>
      </c>
    </row>
    <row r="938" spans="1:4">
      <c r="A938" s="1061">
        <v>937</v>
      </c>
      <c r="B938" t="s">
        <v>2583</v>
      </c>
      <c r="C938" t="s">
        <v>2619</v>
      </c>
      <c r="D938" t="s">
        <v>2620</v>
      </c>
    </row>
    <row r="939" spans="1:4">
      <c r="A939" s="1061">
        <v>938</v>
      </c>
      <c r="B939" t="s">
        <v>2583</v>
      </c>
      <c r="C939" t="s">
        <v>2621</v>
      </c>
      <c r="D939" t="s">
        <v>2622</v>
      </c>
    </row>
    <row r="940" spans="1:4">
      <c r="A940" s="1061">
        <v>939</v>
      </c>
      <c r="B940" t="s">
        <v>2583</v>
      </c>
      <c r="C940" t="s">
        <v>2623</v>
      </c>
      <c r="D940" t="s">
        <v>2624</v>
      </c>
    </row>
    <row r="941" spans="1:4">
      <c r="A941" s="1061">
        <v>940</v>
      </c>
      <c r="B941" t="s">
        <v>2583</v>
      </c>
      <c r="C941" t="s">
        <v>2625</v>
      </c>
      <c r="D941" t="s">
        <v>2626</v>
      </c>
    </row>
    <row r="942" spans="1:4">
      <c r="A942" s="1061">
        <v>941</v>
      </c>
      <c r="B942" t="s">
        <v>2583</v>
      </c>
      <c r="C942" t="s">
        <v>2583</v>
      </c>
      <c r="D942" t="s">
        <v>2584</v>
      </c>
    </row>
    <row r="943" spans="1:4">
      <c r="A943" s="1061">
        <v>942</v>
      </c>
      <c r="B943" t="s">
        <v>2583</v>
      </c>
      <c r="C943" t="s">
        <v>2627</v>
      </c>
      <c r="D943" t="s">
        <v>2628</v>
      </c>
    </row>
    <row r="944" spans="1:4">
      <c r="A944" s="1061">
        <v>943</v>
      </c>
      <c r="B944" t="s">
        <v>2583</v>
      </c>
      <c r="C944" t="s">
        <v>2629</v>
      </c>
      <c r="D944" t="s">
        <v>2630</v>
      </c>
    </row>
    <row r="945" spans="1:4">
      <c r="A945" s="1061">
        <v>944</v>
      </c>
      <c r="B945" t="s">
        <v>2583</v>
      </c>
      <c r="C945" t="s">
        <v>2631</v>
      </c>
      <c r="D945" t="s">
        <v>2632</v>
      </c>
    </row>
    <row r="946" spans="1:4">
      <c r="A946" s="1061">
        <v>945</v>
      </c>
      <c r="B946" t="s">
        <v>2633</v>
      </c>
      <c r="C946" t="s">
        <v>2635</v>
      </c>
      <c r="D946" t="s">
        <v>2636</v>
      </c>
    </row>
    <row r="947" spans="1:4">
      <c r="A947" s="1061">
        <v>946</v>
      </c>
      <c r="B947" t="s">
        <v>2633</v>
      </c>
      <c r="C947" t="s">
        <v>1317</v>
      </c>
      <c r="D947" t="s">
        <v>2637</v>
      </c>
    </row>
    <row r="948" spans="1:4">
      <c r="A948" s="1061">
        <v>947</v>
      </c>
      <c r="B948" t="s">
        <v>2633</v>
      </c>
      <c r="C948" t="s">
        <v>2638</v>
      </c>
      <c r="D948" t="s">
        <v>2639</v>
      </c>
    </row>
    <row r="949" spans="1:4">
      <c r="A949" s="1061">
        <v>948</v>
      </c>
      <c r="B949" t="s">
        <v>2633</v>
      </c>
      <c r="C949" t="s">
        <v>2640</v>
      </c>
      <c r="D949" t="s">
        <v>2641</v>
      </c>
    </row>
    <row r="950" spans="1:4">
      <c r="A950" s="1061">
        <v>949</v>
      </c>
      <c r="B950" t="s">
        <v>2633</v>
      </c>
      <c r="C950" t="s">
        <v>2642</v>
      </c>
      <c r="D950" t="s">
        <v>2643</v>
      </c>
    </row>
    <row r="951" spans="1:4">
      <c r="A951" s="1061">
        <v>950</v>
      </c>
      <c r="B951" t="s">
        <v>2633</v>
      </c>
      <c r="C951" t="s">
        <v>2644</v>
      </c>
      <c r="D951" t="s">
        <v>2645</v>
      </c>
    </row>
    <row r="952" spans="1:4">
      <c r="A952" s="1061">
        <v>951</v>
      </c>
      <c r="B952" t="s">
        <v>2633</v>
      </c>
      <c r="C952" t="s">
        <v>2646</v>
      </c>
      <c r="D952" t="s">
        <v>2647</v>
      </c>
    </row>
    <row r="953" spans="1:4">
      <c r="A953" s="1061">
        <v>952</v>
      </c>
      <c r="B953" t="s">
        <v>2633</v>
      </c>
      <c r="C953" t="s">
        <v>2648</v>
      </c>
      <c r="D953" t="s">
        <v>2649</v>
      </c>
    </row>
    <row r="954" spans="1:4">
      <c r="A954" s="1061">
        <v>953</v>
      </c>
      <c r="B954" t="s">
        <v>2633</v>
      </c>
      <c r="C954" t="s">
        <v>2650</v>
      </c>
      <c r="D954" t="s">
        <v>2651</v>
      </c>
    </row>
    <row r="955" spans="1:4">
      <c r="A955" s="1061">
        <v>954</v>
      </c>
      <c r="B955" t="s">
        <v>2633</v>
      </c>
      <c r="C955" t="s">
        <v>2633</v>
      </c>
      <c r="D955" t="s">
        <v>2634</v>
      </c>
    </row>
    <row r="956" spans="1:4">
      <c r="A956" s="1061">
        <v>955</v>
      </c>
      <c r="B956" t="s">
        <v>2633</v>
      </c>
      <c r="C956" t="s">
        <v>2652</v>
      </c>
      <c r="D956" t="s">
        <v>2653</v>
      </c>
    </row>
    <row r="957" spans="1:4">
      <c r="A957" s="1061">
        <v>956</v>
      </c>
      <c r="B957" t="s">
        <v>2633</v>
      </c>
      <c r="C957" t="s">
        <v>2654</v>
      </c>
      <c r="D957" t="s">
        <v>2655</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504</v>
      </c>
    </row>
    <row r="10" spans="2:4" ht="56.25">
      <c r="B10" s="53" t="s">
        <v>769</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9" t="s">
        <v>714</v>
      </c>
      <c r="E5" s="1160"/>
      <c r="F5" s="1160"/>
      <c r="G5" s="1160"/>
      <c r="H5" s="1160"/>
      <c r="I5" s="1160"/>
      <c r="J5" s="1161"/>
      <c r="K5" s="436"/>
      <c r="L5" s="176"/>
      <c r="M5" s="176"/>
      <c r="N5" s="176"/>
      <c r="O5" s="176"/>
      <c r="P5" s="176"/>
      <c r="Q5" s="176"/>
      <c r="R5" s="176"/>
      <c r="S5" s="568"/>
      <c r="T5" s="568"/>
      <c r="U5" s="568"/>
      <c r="V5" s="568"/>
      <c r="W5" s="176"/>
    </row>
    <row r="6" spans="1:24" s="469" customFormat="1" ht="3" customHeight="1">
      <c r="A6" s="312"/>
      <c r="B6" s="312"/>
      <c r="D6" s="1189"/>
      <c r="E6" s="1190"/>
      <c r="F6" s="1190"/>
      <c r="G6" s="1190"/>
      <c r="H6" s="1190"/>
      <c r="I6" s="1190"/>
      <c r="J6" s="1191"/>
      <c r="S6" s="646"/>
      <c r="T6" s="646"/>
      <c r="U6" s="646"/>
      <c r="V6" s="646"/>
    </row>
    <row r="7" spans="1:24" s="469" customFormat="1" ht="5.25" hidden="1" customHeight="1">
      <c r="A7" s="312"/>
      <c r="B7" s="312"/>
      <c r="E7" s="1192"/>
      <c r="F7" s="1192"/>
      <c r="G7" s="1181"/>
      <c r="H7" s="1181"/>
      <c r="I7" s="1181"/>
      <c r="J7" s="1181"/>
      <c r="S7" s="646"/>
      <c r="T7" s="646"/>
      <c r="U7" s="646"/>
      <c r="V7" s="646"/>
    </row>
    <row r="8" spans="1:24" s="469" customFormat="1" ht="5.25" hidden="1" customHeight="1">
      <c r="A8" s="312"/>
      <c r="B8" s="312"/>
      <c r="E8" s="1192"/>
      <c r="F8" s="1192"/>
      <c r="G8" s="1181"/>
      <c r="H8" s="1181"/>
      <c r="I8" s="1181"/>
      <c r="J8" s="1181"/>
      <c r="S8" s="646"/>
      <c r="T8" s="646"/>
      <c r="U8" s="646"/>
      <c r="V8" s="646"/>
    </row>
    <row r="9" spans="1:24" s="469" customFormat="1" ht="5.25" hidden="1" customHeight="1">
      <c r="A9" s="312"/>
      <c r="B9" s="312"/>
      <c r="E9" s="1192"/>
      <c r="F9" s="1192"/>
      <c r="G9" s="1181"/>
      <c r="H9" s="1181"/>
      <c r="I9" s="1181"/>
      <c r="J9" s="1181"/>
      <c r="S9" s="646"/>
      <c r="T9" s="646"/>
      <c r="U9" s="646"/>
      <c r="V9" s="646"/>
    </row>
    <row r="10" spans="1:24" s="646" customFormat="1" ht="5.25" hidden="1">
      <c r="A10" s="312"/>
      <c r="B10" s="312"/>
      <c r="E10" s="1193"/>
      <c r="F10" s="1193"/>
      <c r="G10" s="841"/>
      <c r="H10" s="465"/>
      <c r="I10" s="794"/>
      <c r="J10" s="794"/>
    </row>
    <row r="11" spans="1:24" s="159" customFormat="1" ht="18.75" hidden="1" customHeight="1">
      <c r="A11" s="312"/>
      <c r="B11" s="312"/>
      <c r="D11" s="152"/>
      <c r="E11" s="1194" t="s">
        <v>721</v>
      </c>
      <c r="F11" s="1194"/>
      <c r="G11" s="1122" t="s">
        <v>85</v>
      </c>
      <c r="H11" s="467"/>
      <c r="I11" s="166"/>
      <c r="J11" s="152"/>
      <c r="K11" s="153"/>
      <c r="L11" s="152"/>
      <c r="M11" s="152"/>
      <c r="N11" s="153"/>
      <c r="O11" s="153"/>
      <c r="P11" s="152"/>
      <c r="Q11" s="152"/>
      <c r="R11" s="153"/>
      <c r="S11" s="554"/>
      <c r="T11" s="553"/>
      <c r="U11" s="553"/>
      <c r="V11" s="554"/>
    </row>
    <row r="12" spans="1:24" s="469" customFormat="1" ht="18.75" hidden="1">
      <c r="A12" s="312"/>
      <c r="B12" s="312"/>
      <c r="E12" s="1194" t="s">
        <v>722</v>
      </c>
      <c r="F12" s="1194"/>
      <c r="G12" s="1122" t="s">
        <v>85</v>
      </c>
      <c r="H12" s="467"/>
      <c r="I12" s="465"/>
      <c r="J12" s="468"/>
      <c r="K12" s="464"/>
      <c r="L12" s="464"/>
      <c r="M12" s="464"/>
      <c r="N12" s="463"/>
      <c r="O12" s="464"/>
      <c r="P12" s="464"/>
      <c r="Q12" s="464"/>
      <c r="R12" s="463"/>
      <c r="S12" s="645"/>
      <c r="T12" s="645"/>
      <c r="U12" s="645"/>
      <c r="V12" s="644"/>
    </row>
    <row r="13" spans="1:24" s="469" customFormat="1" ht="5.25" hidden="1" customHeight="1">
      <c r="A13" s="312"/>
      <c r="B13" s="312"/>
      <c r="E13" s="1188"/>
      <c r="F13" s="1188"/>
      <c r="G13" s="466"/>
      <c r="H13" s="465"/>
      <c r="I13" s="464"/>
      <c r="J13" s="464"/>
      <c r="K13" s="464"/>
      <c r="L13" s="464"/>
      <c r="M13" s="464"/>
      <c r="N13" s="463"/>
      <c r="O13" s="464"/>
      <c r="P13" s="464"/>
      <c r="Q13" s="464"/>
      <c r="R13" s="463"/>
      <c r="S13" s="645"/>
      <c r="T13" s="645"/>
      <c r="U13" s="645"/>
      <c r="V13" s="644"/>
    </row>
    <row r="14" spans="1:24" s="469" customFormat="1" ht="5.25" hidden="1" customHeight="1">
      <c r="A14" s="312"/>
      <c r="B14" s="312"/>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2" t="s">
        <v>92</v>
      </c>
      <c r="E17" s="1182" t="s">
        <v>297</v>
      </c>
      <c r="F17" s="1182" t="s">
        <v>80</v>
      </c>
      <c r="G17" s="1182" t="s">
        <v>439</v>
      </c>
      <c r="H17" s="1182" t="s">
        <v>92</v>
      </c>
      <c r="I17" s="1182"/>
      <c r="J17" s="1182" t="s">
        <v>20</v>
      </c>
      <c r="K17" s="1184" t="s">
        <v>479</v>
      </c>
      <c r="L17" s="1184"/>
      <c r="M17" s="1184"/>
      <c r="N17" s="1184"/>
      <c r="O17" s="1184" t="s">
        <v>712</v>
      </c>
      <c r="P17" s="1184"/>
      <c r="Q17" s="1184"/>
      <c r="R17" s="1184"/>
      <c r="S17" s="1184" t="s">
        <v>713</v>
      </c>
      <c r="T17" s="1184"/>
      <c r="U17" s="1184"/>
      <c r="V17" s="1184"/>
      <c r="W17" s="1182" t="s">
        <v>244</v>
      </c>
    </row>
    <row r="18" spans="1:24" ht="30.75" customHeight="1">
      <c r="D18" s="1182"/>
      <c r="E18" s="1182"/>
      <c r="F18" s="1182"/>
      <c r="G18" s="1182"/>
      <c r="H18" s="1182"/>
      <c r="I18" s="1182"/>
      <c r="J18" s="1182"/>
      <c r="K18" s="115" t="s">
        <v>300</v>
      </c>
      <c r="L18" s="1182" t="s">
        <v>92</v>
      </c>
      <c r="M18" s="1182"/>
      <c r="N18" s="115" t="s">
        <v>230</v>
      </c>
      <c r="O18" s="115" t="s">
        <v>300</v>
      </c>
      <c r="P18" s="1182" t="s">
        <v>92</v>
      </c>
      <c r="Q18" s="1182"/>
      <c r="R18" s="115" t="s">
        <v>230</v>
      </c>
      <c r="S18" s="541" t="s">
        <v>300</v>
      </c>
      <c r="T18" s="1182" t="s">
        <v>92</v>
      </c>
      <c r="U18" s="1182"/>
      <c r="V18" s="541" t="s">
        <v>400</v>
      </c>
      <c r="W18" s="1182"/>
    </row>
    <row r="19" spans="1:24" s="405" customFormat="1" ht="12" customHeight="1">
      <c r="A19" s="404"/>
      <c r="B19" s="404"/>
      <c r="D19" s="42" t="s">
        <v>93</v>
      </c>
      <c r="E19" s="42" t="s">
        <v>49</v>
      </c>
      <c r="F19" s="42" t="s">
        <v>50</v>
      </c>
      <c r="G19" s="42" t="s">
        <v>51</v>
      </c>
      <c r="H19" s="1183" t="s">
        <v>68</v>
      </c>
      <c r="I19" s="1183"/>
      <c r="J19" s="42" t="s">
        <v>69</v>
      </c>
      <c r="K19" s="42" t="s">
        <v>183</v>
      </c>
      <c r="L19" s="1183" t="s">
        <v>184</v>
      </c>
      <c r="M19" s="1183"/>
      <c r="N19" s="42" t="s">
        <v>208</v>
      </c>
      <c r="O19" s="42" t="s">
        <v>209</v>
      </c>
      <c r="P19" s="1183" t="s">
        <v>210</v>
      </c>
      <c r="Q19" s="1183"/>
      <c r="R19" s="42" t="s">
        <v>211</v>
      </c>
      <c r="S19" s="526" t="s">
        <v>210</v>
      </c>
      <c r="T19" s="1183" t="s">
        <v>211</v>
      </c>
      <c r="U19" s="1183"/>
      <c r="V19" s="526" t="s">
        <v>212</v>
      </c>
      <c r="W19" s="42" t="s">
        <v>213</v>
      </c>
    </row>
    <row r="20" spans="1:24" ht="14.25" hidden="1" customHeight="1">
      <c r="C20" s="310"/>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2" customFormat="1" ht="17.100000000000001" customHeight="1">
      <c r="A21" s="749">
        <v>6</v>
      </c>
      <c r="C21" s="310"/>
      <c r="D21" s="1171">
        <v>1</v>
      </c>
      <c r="E21" s="1172" t="s">
        <v>617</v>
      </c>
      <c r="F21" s="1174" t="s">
        <v>2662</v>
      </c>
      <c r="G21" s="1177" t="s">
        <v>85</v>
      </c>
      <c r="H21" s="1171"/>
      <c r="I21" s="1171">
        <v>1</v>
      </c>
      <c r="J21" s="1185" t="s">
        <v>3407</v>
      </c>
      <c r="K21" s="1167" t="s">
        <v>85</v>
      </c>
      <c r="L21" s="1165"/>
      <c r="M21" s="1165" t="s">
        <v>93</v>
      </c>
      <c r="N21" s="1170"/>
      <c r="O21" s="1167" t="s">
        <v>85</v>
      </c>
      <c r="P21" s="1165"/>
      <c r="Q21" s="1165" t="s">
        <v>93</v>
      </c>
      <c r="R21" s="1166"/>
      <c r="S21" s="1167" t="s">
        <v>85</v>
      </c>
      <c r="T21" s="1088"/>
      <c r="U21" s="1088" t="s">
        <v>93</v>
      </c>
      <c r="V21" s="1123"/>
      <c r="W21" s="308"/>
    </row>
    <row r="22" spans="1:24" s="1102" customFormat="1" ht="17.100000000000001" customHeight="1">
      <c r="A22" s="749"/>
      <c r="C22" s="748"/>
      <c r="D22" s="1171"/>
      <c r="E22" s="1172"/>
      <c r="F22" s="1175"/>
      <c r="G22" s="1177"/>
      <c r="H22" s="1171"/>
      <c r="I22" s="1171"/>
      <c r="J22" s="1186"/>
      <c r="K22" s="1167"/>
      <c r="L22" s="1165"/>
      <c r="M22" s="1165"/>
      <c r="N22" s="1170"/>
      <c r="O22" s="1167"/>
      <c r="P22" s="1165"/>
      <c r="Q22" s="1165"/>
      <c r="R22" s="1166"/>
      <c r="S22" s="1167"/>
      <c r="T22" s="1090"/>
      <c r="U22" s="745"/>
      <c r="V22" s="746"/>
      <c r="W22" s="747"/>
    </row>
    <row r="23" spans="1:24" s="1102" customFormat="1" ht="17.100000000000001" customHeight="1">
      <c r="A23" s="749"/>
      <c r="C23" s="748"/>
      <c r="D23" s="1169"/>
      <c r="E23" s="1173"/>
      <c r="F23" s="1175"/>
      <c r="G23" s="1168"/>
      <c r="H23" s="1169"/>
      <c r="I23" s="1169"/>
      <c r="J23" s="1186"/>
      <c r="K23" s="1168"/>
      <c r="L23" s="1169"/>
      <c r="M23" s="1169"/>
      <c r="N23" s="1166"/>
      <c r="O23" s="1168"/>
      <c r="P23" s="1110"/>
      <c r="Q23" s="745"/>
      <c r="R23" s="746"/>
      <c r="S23" s="742"/>
      <c r="T23" s="742"/>
      <c r="U23" s="742"/>
      <c r="V23" s="742"/>
      <c r="W23" s="747"/>
    </row>
    <row r="24" spans="1:24" s="1102" customFormat="1" ht="17.100000000000001" customHeight="1">
      <c r="A24" s="749"/>
      <c r="C24" s="748"/>
      <c r="D24" s="1169"/>
      <c r="E24" s="1173"/>
      <c r="F24" s="1175"/>
      <c r="G24" s="1168"/>
      <c r="H24" s="1169"/>
      <c r="I24" s="1169"/>
      <c r="J24" s="1187"/>
      <c r="K24" s="1168"/>
      <c r="L24" s="745"/>
      <c r="M24" s="746"/>
      <c r="N24" s="746"/>
      <c r="O24" s="746"/>
      <c r="P24" s="746"/>
      <c r="Q24" s="746"/>
      <c r="R24" s="746"/>
      <c r="S24" s="742"/>
      <c r="T24" s="742"/>
      <c r="U24" s="742"/>
      <c r="V24" s="742"/>
      <c r="W24" s="747"/>
    </row>
    <row r="25" spans="1:24" s="1102" customFormat="1" ht="15" customHeight="1">
      <c r="A25" s="749"/>
      <c r="C25" s="748"/>
      <c r="D25" s="1169"/>
      <c r="E25" s="1173"/>
      <c r="F25" s="1176"/>
      <c r="G25" s="1168"/>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78" t="s">
        <v>738</v>
      </c>
      <c r="F32" s="1178"/>
      <c r="G32" s="1178"/>
      <c r="H32" s="1178"/>
      <c r="I32" s="1178"/>
      <c r="J32" s="1178"/>
      <c r="K32" s="1178"/>
      <c r="L32" s="1178"/>
      <c r="M32" s="1178"/>
      <c r="N32" s="1178"/>
      <c r="O32" s="1178"/>
      <c r="P32" s="1178"/>
      <c r="Q32" s="1178"/>
      <c r="R32" s="1178"/>
      <c r="S32" s="1178"/>
      <c r="T32" s="1178"/>
      <c r="U32" s="1178"/>
      <c r="V32" s="1178"/>
      <c r="W32" s="1178"/>
    </row>
    <row r="33" spans="5:23" ht="36.950000000000003" customHeight="1">
      <c r="E33" s="1179" t="s">
        <v>740</v>
      </c>
      <c r="F33" s="1180"/>
      <c r="G33" s="1180"/>
      <c r="H33" s="1180"/>
      <c r="I33" s="1180"/>
      <c r="J33" s="1180"/>
      <c r="K33" s="1180"/>
      <c r="L33" s="1180"/>
      <c r="M33" s="1180"/>
      <c r="N33" s="1180"/>
      <c r="O33" s="1180"/>
      <c r="P33" s="1180"/>
      <c r="Q33" s="1180"/>
      <c r="R33" s="1180"/>
      <c r="S33" s="1180"/>
      <c r="T33" s="1180"/>
      <c r="U33" s="1180"/>
      <c r="V33" s="1180"/>
      <c r="W33" s="1180"/>
    </row>
    <row r="34" spans="5:23" ht="17.100000000000001" customHeight="1">
      <c r="E34" s="1179" t="s">
        <v>741</v>
      </c>
      <c r="F34" s="1180"/>
      <c r="G34" s="1180"/>
      <c r="H34" s="1180"/>
      <c r="I34" s="1180"/>
      <c r="J34" s="1180"/>
      <c r="K34" s="1180"/>
      <c r="L34" s="1180"/>
      <c r="M34" s="1180"/>
      <c r="N34" s="1180"/>
      <c r="O34" s="1180"/>
      <c r="P34" s="1180"/>
      <c r="Q34" s="1180"/>
      <c r="R34" s="1180"/>
      <c r="S34" s="1180"/>
      <c r="T34" s="1180"/>
      <c r="U34" s="1180"/>
      <c r="V34" s="1180"/>
      <c r="W34" s="1180"/>
    </row>
    <row r="35" spans="5:23" ht="27" customHeight="1">
      <c r="E35" s="1179" t="s">
        <v>742</v>
      </c>
      <c r="F35" s="1180"/>
      <c r="G35" s="1180"/>
      <c r="H35" s="1180"/>
      <c r="I35" s="1180"/>
      <c r="J35" s="1180"/>
      <c r="K35" s="1180"/>
      <c r="L35" s="1180"/>
      <c r="M35" s="1180"/>
      <c r="N35" s="1180"/>
      <c r="O35" s="1180"/>
      <c r="P35" s="1180"/>
      <c r="Q35" s="1180"/>
      <c r="R35" s="1180"/>
      <c r="S35" s="1180"/>
      <c r="T35" s="1180"/>
      <c r="U35" s="1180"/>
      <c r="V35" s="1180"/>
      <c r="W35" s="1180"/>
    </row>
    <row r="36" spans="5:23" ht="17.100000000000001" customHeight="1">
      <c r="E36" s="1179" t="s">
        <v>743</v>
      </c>
      <c r="F36" s="1180"/>
      <c r="G36" s="1180"/>
      <c r="H36" s="1180"/>
      <c r="I36" s="1180"/>
      <c r="J36" s="1180"/>
      <c r="K36" s="1180"/>
      <c r="L36" s="1180"/>
      <c r="M36" s="1180"/>
      <c r="N36" s="1180"/>
      <c r="O36" s="1180"/>
      <c r="P36" s="1180"/>
      <c r="Q36" s="1180"/>
      <c r="R36" s="1180"/>
      <c r="S36" s="1180"/>
      <c r="T36" s="1180"/>
      <c r="U36" s="1180"/>
      <c r="V36" s="1180"/>
      <c r="W36" s="1180"/>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78" t="s">
        <v>739</v>
      </c>
      <c r="F38" s="1178"/>
      <c r="G38" s="1178"/>
      <c r="H38" s="1178"/>
      <c r="I38" s="1178"/>
      <c r="J38" s="1178"/>
      <c r="K38" s="1178"/>
      <c r="L38" s="1178"/>
      <c r="M38" s="1178"/>
      <c r="N38" s="1178"/>
      <c r="O38" s="1178"/>
      <c r="P38" s="1178"/>
      <c r="Q38" s="1178"/>
      <c r="R38" s="1178"/>
      <c r="S38" s="1178"/>
      <c r="T38" s="1178"/>
      <c r="U38" s="1178"/>
      <c r="V38" s="1178"/>
      <c r="W38" s="1178"/>
    </row>
    <row r="39" spans="5:23" ht="17.100000000000001" customHeight="1">
      <c r="E39" s="1179" t="s">
        <v>744</v>
      </c>
      <c r="F39" s="1180"/>
      <c r="G39" s="1180"/>
      <c r="H39" s="1180"/>
      <c r="I39" s="1180"/>
      <c r="J39" s="1180"/>
      <c r="K39" s="1180"/>
      <c r="L39" s="1180"/>
      <c r="M39" s="1180"/>
      <c r="N39" s="1180"/>
      <c r="O39" s="1180"/>
      <c r="P39" s="1180"/>
      <c r="Q39" s="1180"/>
      <c r="R39" s="1180"/>
      <c r="S39" s="1180"/>
      <c r="T39" s="1180"/>
      <c r="U39" s="1180"/>
      <c r="V39" s="1180"/>
      <c r="W39" s="1180"/>
    </row>
    <row r="40" spans="5:23" ht="17.100000000000001" customHeight="1">
      <c r="E40" s="1179" t="s">
        <v>745</v>
      </c>
      <c r="F40" s="1180"/>
      <c r="G40" s="1180"/>
      <c r="H40" s="1180"/>
      <c r="I40" s="1180"/>
      <c r="J40" s="1180"/>
      <c r="K40" s="1180"/>
      <c r="L40" s="1180"/>
      <c r="M40" s="1180"/>
      <c r="N40" s="1180"/>
      <c r="O40" s="1180"/>
      <c r="P40" s="1180"/>
      <c r="Q40" s="1180"/>
      <c r="R40" s="1180"/>
      <c r="S40" s="1180"/>
      <c r="T40" s="1180"/>
      <c r="U40" s="1180"/>
      <c r="V40" s="1180"/>
      <c r="W40" s="1180"/>
    </row>
  </sheetData>
  <sheetProtection algorithmName="SHA-512" hashValue="N/vh5I0Y01HmcQMp6nqOuGyhB08aN8KKkHWJs9J5jU1McLZp4pOgRs1xSKuQ+V2AsyNcci/6g7Ja69vxRh7EsQ==" saltValue="bdOjv5iSTzTVntndhTX02g==" spinCount="100000" sheet="1" objects="1" scenarios="1" formatColumns="0" formatRows="0"/>
  <dataConsolidate link="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196" t="s">
        <v>491</v>
      </c>
      <c r="G2" s="1197"/>
      <c r="H2" s="1198"/>
      <c r="I2" s="641"/>
    </row>
    <row r="3" spans="1:14" ht="3" customHeight="1"/>
    <row r="4" spans="1:14" s="571" customFormat="1" ht="11.25">
      <c r="A4" s="591"/>
      <c r="B4" s="591"/>
      <c r="C4" s="591"/>
      <c r="D4" s="591"/>
      <c r="F4" s="1150" t="s">
        <v>454</v>
      </c>
      <c r="G4" s="1150"/>
      <c r="H4" s="1150"/>
      <c r="I4" s="1199" t="s">
        <v>455</v>
      </c>
      <c r="J4" s="591"/>
      <c r="K4" s="591"/>
      <c r="L4" s="591"/>
      <c r="M4" s="591"/>
      <c r="N4" s="591"/>
    </row>
    <row r="5" spans="1:14" s="571" customFormat="1" ht="11.25" customHeight="1">
      <c r="A5" s="591"/>
      <c r="B5" s="591"/>
      <c r="C5" s="591"/>
      <c r="D5" s="591"/>
      <c r="F5" s="607" t="s">
        <v>92</v>
      </c>
      <c r="G5" s="619" t="s">
        <v>457</v>
      </c>
      <c r="H5" s="606" t="s">
        <v>442</v>
      </c>
      <c r="I5" s="1199"/>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07.12.2021</v>
      </c>
      <c r="I7" s="582" t="s">
        <v>493</v>
      </c>
      <c r="J7" s="616"/>
      <c r="K7" s="591"/>
      <c r="L7" s="591"/>
      <c r="M7" s="591"/>
      <c r="N7" s="591"/>
    </row>
    <row r="8" spans="1:14" s="571" customFormat="1" ht="45">
      <c r="A8" s="1200">
        <v>1</v>
      </c>
      <c r="B8" s="591"/>
      <c r="C8" s="591"/>
      <c r="D8" s="591"/>
      <c r="F8" s="617" t="e">
        <f ca="1">"2." &amp;mergeValue(A8)</f>
        <v>#NAME?</v>
      </c>
      <c r="G8" s="633" t="s">
        <v>494</v>
      </c>
      <c r="H8" s="605"/>
      <c r="I8" s="582" t="s">
        <v>591</v>
      </c>
      <c r="J8" s="616"/>
      <c r="K8" s="591"/>
      <c r="L8" s="591"/>
      <c r="M8" s="591"/>
      <c r="N8" s="591"/>
    </row>
    <row r="9" spans="1:14" s="571" customFormat="1" ht="22.5">
      <c r="A9" s="1200"/>
      <c r="B9" s="591"/>
      <c r="C9" s="591"/>
      <c r="D9" s="591"/>
      <c r="F9" s="617" t="e">
        <f ca="1">"3." &amp;mergeValue(A9)</f>
        <v>#NAME?</v>
      </c>
      <c r="G9" s="633" t="s">
        <v>495</v>
      </c>
      <c r="H9" s="605"/>
      <c r="I9" s="582" t="s">
        <v>589</v>
      </c>
      <c r="J9" s="616"/>
      <c r="K9" s="591"/>
      <c r="L9" s="591"/>
      <c r="M9" s="591"/>
      <c r="N9" s="591"/>
    </row>
    <row r="10" spans="1:14" s="571" customFormat="1" ht="22.5">
      <c r="A10" s="1200"/>
      <c r="B10" s="591"/>
      <c r="C10" s="591"/>
      <c r="D10" s="591"/>
      <c r="F10" s="617" t="e">
        <f ca="1">"4."&amp;mergeValue(A10)</f>
        <v>#NAME?</v>
      </c>
      <c r="G10" s="633" t="s">
        <v>496</v>
      </c>
      <c r="H10" s="606" t="s">
        <v>458</v>
      </c>
      <c r="I10" s="582"/>
      <c r="J10" s="616"/>
      <c r="K10" s="591"/>
      <c r="L10" s="591"/>
      <c r="M10" s="591"/>
      <c r="N10" s="591"/>
    </row>
    <row r="11" spans="1:14" s="571" customFormat="1" ht="18.75">
      <c r="A11" s="1200"/>
      <c r="B11" s="1200">
        <v>1</v>
      </c>
      <c r="C11" s="624"/>
      <c r="D11" s="624"/>
      <c r="F11" s="617" t="e">
        <f ca="1">"4."&amp;mergeValue(A11) &amp;"."&amp;mergeValue(B11)</f>
        <v>#NAME?</v>
      </c>
      <c r="G11" s="612" t="s">
        <v>593</v>
      </c>
      <c r="H11" s="605" t="str">
        <f>IF(region_name="","",region_name)</f>
        <v>Республика Татарстан</v>
      </c>
      <c r="I11" s="582" t="s">
        <v>499</v>
      </c>
      <c r="J11" s="616"/>
      <c r="K11" s="591"/>
      <c r="L11" s="591"/>
      <c r="M11" s="591"/>
      <c r="N11" s="591"/>
    </row>
    <row r="12" spans="1:14" s="571" customFormat="1" ht="22.5">
      <c r="A12" s="1200"/>
      <c r="B12" s="1200"/>
      <c r="C12" s="1200">
        <v>1</v>
      </c>
      <c r="D12" s="624"/>
      <c r="F12" s="617" t="e">
        <f ca="1">"4."&amp;mergeValue(A12) &amp;"."&amp;mergeValue(B12)&amp;"."&amp;mergeValue(C12)</f>
        <v>#NAME?</v>
      </c>
      <c r="G12" s="623" t="s">
        <v>497</v>
      </c>
      <c r="H12" s="605"/>
      <c r="I12" s="582" t="s">
        <v>500</v>
      </c>
      <c r="J12" s="616"/>
      <c r="K12" s="591"/>
      <c r="L12" s="591"/>
      <c r="M12" s="591"/>
      <c r="N12" s="591"/>
    </row>
    <row r="13" spans="1:14" s="571" customFormat="1" ht="39" customHeight="1">
      <c r="A13" s="1200"/>
      <c r="B13" s="1200"/>
      <c r="C13" s="1200"/>
      <c r="D13" s="624">
        <v>1</v>
      </c>
      <c r="F13" s="617" t="e">
        <f ca="1">"4."&amp;mergeValue(A13) &amp;"."&amp;mergeValue(B13)&amp;"."&amp;mergeValue(C13)&amp;"."&amp;mergeValue(D13)</f>
        <v>#NAME?</v>
      </c>
      <c r="G13" s="634" t="s">
        <v>498</v>
      </c>
      <c r="H13" s="605"/>
      <c r="I13" s="1201" t="s">
        <v>592</v>
      </c>
      <c r="J13" s="616"/>
      <c r="K13" s="591"/>
      <c r="L13" s="591"/>
      <c r="M13" s="591"/>
      <c r="N13" s="591"/>
    </row>
    <row r="14" spans="1:14" s="571" customFormat="1" ht="18.75">
      <c r="A14" s="1200"/>
      <c r="B14" s="1200"/>
      <c r="C14" s="1200"/>
      <c r="D14" s="624"/>
      <c r="F14" s="620"/>
      <c r="G14" s="551" t="s">
        <v>4</v>
      </c>
      <c r="H14" s="625"/>
      <c r="I14" s="1201"/>
      <c r="J14" s="616"/>
      <c r="K14" s="591"/>
      <c r="L14" s="591"/>
      <c r="M14" s="591"/>
      <c r="N14" s="591"/>
    </row>
    <row r="15" spans="1:14" s="571" customFormat="1" ht="18.75">
      <c r="A15" s="1200"/>
      <c r="B15" s="1200"/>
      <c r="C15" s="624"/>
      <c r="D15" s="624"/>
      <c r="F15" s="635"/>
      <c r="G15" s="578" t="s">
        <v>403</v>
      </c>
      <c r="H15" s="636"/>
      <c r="I15" s="637"/>
      <c r="J15" s="616"/>
      <c r="K15" s="591"/>
      <c r="L15" s="591"/>
      <c r="M15" s="591"/>
      <c r="N15" s="591"/>
    </row>
    <row r="16" spans="1:14" s="571" customFormat="1" ht="18.75">
      <c r="A16" s="1200"/>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5" t="s">
        <v>594</v>
      </c>
      <c r="H19" s="1195"/>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28" t="s">
        <v>633</v>
      </c>
      <c r="M5" s="1228"/>
      <c r="N5" s="1228"/>
      <c r="O5" s="1228"/>
      <c r="P5" s="1228"/>
      <c r="Q5" s="1228"/>
      <c r="R5" s="1228"/>
      <c r="S5" s="1228"/>
      <c r="T5" s="1228"/>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05" t="str">
        <f>IF(NameOrPr_ch="",IF(NameOrPr="","",NameOrPr),NameOrPr_ch)</f>
        <v>Государственный комитет Республики Татарстан по тарифам</v>
      </c>
      <c r="P7" s="1205"/>
      <c r="Q7" s="1205"/>
      <c r="R7" s="1205"/>
      <c r="S7" s="1205"/>
      <c r="T7" s="1205"/>
      <c r="U7" s="583"/>
      <c r="V7" s="583"/>
      <c r="W7" s="520"/>
      <c r="X7" s="591"/>
      <c r="Y7" s="591"/>
      <c r="Z7" s="591"/>
      <c r="AA7" s="591"/>
      <c r="AB7" s="591"/>
    </row>
    <row r="8" spans="1:28" s="571" customFormat="1" ht="18.75">
      <c r="A8" s="591"/>
      <c r="B8" s="591"/>
      <c r="C8" s="591"/>
      <c r="D8" s="591"/>
      <c r="E8" s="591"/>
      <c r="F8" s="591"/>
      <c r="G8" s="591"/>
      <c r="H8" s="591"/>
      <c r="L8" s="500"/>
      <c r="M8" s="618" t="s">
        <v>597</v>
      </c>
      <c r="N8" s="667"/>
      <c r="O8" s="1205" t="str">
        <f>IF(datePr_ch="",IF(datePr="","",datePr),datePr_ch)</f>
        <v>07.12.2021</v>
      </c>
      <c r="P8" s="1205"/>
      <c r="Q8" s="1205"/>
      <c r="R8" s="1205"/>
      <c r="S8" s="1205"/>
      <c r="T8" s="1205"/>
      <c r="U8" s="583"/>
      <c r="V8" s="583"/>
      <c r="W8" s="520"/>
      <c r="X8" s="591"/>
      <c r="Y8" s="591"/>
      <c r="Z8" s="591"/>
      <c r="AA8" s="591"/>
      <c r="AB8" s="591"/>
    </row>
    <row r="9" spans="1:28" s="571" customFormat="1" ht="18.75">
      <c r="A9" s="591"/>
      <c r="B9" s="591"/>
      <c r="C9" s="591"/>
      <c r="D9" s="591"/>
      <c r="E9" s="591"/>
      <c r="F9" s="591"/>
      <c r="G9" s="591"/>
      <c r="H9" s="591"/>
      <c r="L9" s="553"/>
      <c r="M9" s="618" t="s">
        <v>596</v>
      </c>
      <c r="N9" s="667"/>
      <c r="O9" s="1205" t="str">
        <f>IF(numberPr_ch="",IF(numberPr="","",numberPr),numberPr_ch)</f>
        <v>455-95/тэ-2021</v>
      </c>
      <c r="P9" s="1205"/>
      <c r="Q9" s="1205"/>
      <c r="R9" s="1205"/>
      <c r="S9" s="1205"/>
      <c r="T9" s="1205"/>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05" t="str">
        <f>IF(IstPub_ch="",IF(IstPub="","",IstPub),IstPub_ch)</f>
        <v>Официальный сайт правовой информации Министерства юстиции РТ:  http//pravo.tatarstan.ru</v>
      </c>
      <c r="P10" s="1205"/>
      <c r="Q10" s="1205"/>
      <c r="R10" s="1205"/>
      <c r="S10" s="1205"/>
      <c r="T10" s="1205"/>
      <c r="U10" s="583"/>
      <c r="V10" s="583"/>
      <c r="W10" s="520"/>
      <c r="X10" s="591"/>
      <c r="Y10" s="591"/>
      <c r="Z10" s="591"/>
      <c r="AA10" s="591"/>
      <c r="AB10" s="591"/>
    </row>
    <row r="11" spans="1:28" s="571" customFormat="1" ht="11.25" hidden="1">
      <c r="A11" s="591"/>
      <c r="B11" s="591"/>
      <c r="C11" s="591"/>
      <c r="D11" s="591"/>
      <c r="E11" s="591"/>
      <c r="F11" s="591"/>
      <c r="G11" s="591"/>
      <c r="H11" s="591"/>
      <c r="L11" s="1229"/>
      <c r="M11" s="1229"/>
      <c r="N11" s="567"/>
      <c r="O11" s="583"/>
      <c r="P11" s="583"/>
      <c r="Q11" s="583"/>
      <c r="R11" s="583"/>
      <c r="S11" s="583"/>
      <c r="T11" s="583"/>
      <c r="U11" s="589" t="s">
        <v>373</v>
      </c>
      <c r="X11" s="591"/>
      <c r="Y11" s="591"/>
      <c r="Z11" s="591"/>
      <c r="AA11" s="591"/>
      <c r="AB11" s="591"/>
    </row>
    <row r="12" spans="1:28">
      <c r="J12" s="530"/>
      <c r="K12" s="530"/>
      <c r="L12" s="525"/>
      <c r="M12" s="525"/>
      <c r="N12" s="503"/>
      <c r="O12" s="1206"/>
      <c r="P12" s="1206"/>
      <c r="Q12" s="1206"/>
      <c r="R12" s="1206"/>
      <c r="S12" s="1206"/>
      <c r="T12" s="1206"/>
      <c r="U12" s="1206"/>
    </row>
    <row r="13" spans="1:28">
      <c r="J13" s="530"/>
      <c r="K13" s="530"/>
      <c r="L13" s="1150" t="s">
        <v>454</v>
      </c>
      <c r="M13" s="1150"/>
      <c r="N13" s="1150"/>
      <c r="O13" s="1150"/>
      <c r="P13" s="1150"/>
      <c r="Q13" s="1150"/>
      <c r="R13" s="1150"/>
      <c r="S13" s="1150"/>
      <c r="T13" s="1150"/>
      <c r="U13" s="1150"/>
      <c r="V13" s="1150"/>
      <c r="W13" s="1150" t="s">
        <v>455</v>
      </c>
    </row>
    <row r="14" spans="1:28" ht="14.25" customHeight="1">
      <c r="J14" s="530"/>
      <c r="K14" s="530"/>
      <c r="L14" s="1212" t="s">
        <v>92</v>
      </c>
      <c r="M14" s="1212" t="s">
        <v>641</v>
      </c>
      <c r="N14" s="662"/>
      <c r="O14" s="1213" t="s">
        <v>643</v>
      </c>
      <c r="P14" s="1214"/>
      <c r="Q14" s="1214"/>
      <c r="R14" s="1214"/>
      <c r="S14" s="1214"/>
      <c r="T14" s="1215"/>
      <c r="U14" s="1223" t="s">
        <v>341</v>
      </c>
      <c r="V14" s="1209" t="s">
        <v>275</v>
      </c>
      <c r="W14" s="1150"/>
    </row>
    <row r="15" spans="1:28" ht="14.25" customHeight="1">
      <c r="J15" s="530"/>
      <c r="K15" s="530"/>
      <c r="L15" s="1212"/>
      <c r="M15" s="1212"/>
      <c r="N15" s="663"/>
      <c r="O15" s="1218" t="s">
        <v>606</v>
      </c>
      <c r="P15" s="1216" t="s">
        <v>271</v>
      </c>
      <c r="Q15" s="1217"/>
      <c r="R15" s="1220" t="s">
        <v>656</v>
      </c>
      <c r="S15" s="1221"/>
      <c r="T15" s="1222"/>
      <c r="U15" s="1224"/>
      <c r="V15" s="1210"/>
      <c r="W15" s="1150"/>
    </row>
    <row r="16" spans="1:28" ht="33.75" customHeight="1">
      <c r="J16" s="530"/>
      <c r="K16" s="530"/>
      <c r="L16" s="1212"/>
      <c r="M16" s="1212"/>
      <c r="N16" s="664"/>
      <c r="O16" s="1219"/>
      <c r="P16" s="536" t="s">
        <v>607</v>
      </c>
      <c r="Q16" s="536" t="s">
        <v>6</v>
      </c>
      <c r="R16" s="537" t="s">
        <v>274</v>
      </c>
      <c r="S16" s="1207" t="s">
        <v>273</v>
      </c>
      <c r="T16" s="1208"/>
      <c r="U16" s="1225"/>
      <c r="V16" s="1211"/>
      <c r="W16" s="1150"/>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30">
        <f ca="1">OFFSET(S17,0,-1)+1</f>
        <v>7</v>
      </c>
      <c r="T17" s="1230"/>
      <c r="U17" s="649">
        <f ca="1">OFFSET(U17,0,-2)+1</f>
        <v>8</v>
      </c>
      <c r="V17" s="650">
        <f ca="1">OFFSET(V17,0,-1)</f>
        <v>8</v>
      </c>
      <c r="W17" s="649">
        <f ca="1">OFFSET(W17,0,-1)+1</f>
        <v>9</v>
      </c>
    </row>
    <row r="18" spans="1:28" ht="22.5">
      <c r="A18" s="1231">
        <v>1</v>
      </c>
      <c r="B18" s="848"/>
      <c r="C18" s="848"/>
      <c r="D18" s="848"/>
      <c r="E18" s="849"/>
      <c r="F18" s="850"/>
      <c r="G18" s="850"/>
      <c r="H18" s="850"/>
      <c r="I18" s="851"/>
      <c r="J18" s="846"/>
      <c r="K18" s="853"/>
      <c r="L18" s="594" t="e">
        <f ca="1">mergeValue(A18)</f>
        <v>#NAME?</v>
      </c>
      <c r="M18" s="642" t="s">
        <v>20</v>
      </c>
      <c r="N18" s="647"/>
      <c r="O18" s="1232"/>
      <c r="P18" s="1232"/>
      <c r="Q18" s="1232"/>
      <c r="R18" s="1232"/>
      <c r="S18" s="1232"/>
      <c r="T18" s="1232"/>
      <c r="U18" s="1232"/>
      <c r="V18" s="1232"/>
      <c r="W18" s="631" t="s">
        <v>476</v>
      </c>
      <c r="Y18" s="590"/>
      <c r="Z18" s="590" t="str">
        <f t="shared" ref="Z18:Z31" si="0">IF(M18="","",M18 )</f>
        <v>Наименование тарифа</v>
      </c>
      <c r="AA18" s="590"/>
      <c r="AB18" s="590"/>
    </row>
    <row r="19" spans="1:28" ht="22.5">
      <c r="A19" s="1231"/>
      <c r="B19" s="1231">
        <v>1</v>
      </c>
      <c r="C19" s="848"/>
      <c r="D19" s="848"/>
      <c r="E19" s="850"/>
      <c r="F19" s="850"/>
      <c r="G19" s="850"/>
      <c r="H19" s="850"/>
      <c r="I19" s="845"/>
      <c r="J19" s="844"/>
      <c r="K19" s="847"/>
      <c r="L19" s="594" t="e">
        <f ca="1">mergeValue(A19) &amp;"."&amp; mergeValue(B19)</f>
        <v>#NAME?</v>
      </c>
      <c r="M19" s="547" t="s">
        <v>16</v>
      </c>
      <c r="N19" s="647"/>
      <c r="O19" s="1232"/>
      <c r="P19" s="1232"/>
      <c r="Q19" s="1232"/>
      <c r="R19" s="1232"/>
      <c r="S19" s="1232"/>
      <c r="T19" s="1232"/>
      <c r="U19" s="1232"/>
      <c r="V19" s="1232"/>
      <c r="W19" s="631" t="s">
        <v>477</v>
      </c>
      <c r="Y19" s="590"/>
      <c r="Z19" s="590" t="str">
        <f t="shared" si="0"/>
        <v>Территория действия тарифа</v>
      </c>
      <c r="AA19" s="590"/>
      <c r="AB19" s="590"/>
    </row>
    <row r="20" spans="1:28" ht="22.5">
      <c r="A20" s="1231"/>
      <c r="B20" s="1231"/>
      <c r="C20" s="1231">
        <v>1</v>
      </c>
      <c r="D20" s="848"/>
      <c r="E20" s="850"/>
      <c r="F20" s="850"/>
      <c r="G20" s="850"/>
      <c r="H20" s="850"/>
      <c r="I20" s="852"/>
      <c r="J20" s="844"/>
      <c r="K20" s="847"/>
      <c r="L20" s="594" t="e">
        <f ca="1">mergeValue(A20) &amp;"."&amp; mergeValue(B20)&amp;"."&amp; mergeValue(C20)</f>
        <v>#NAME?</v>
      </c>
      <c r="M20" s="548" t="s">
        <v>7</v>
      </c>
      <c r="N20" s="647"/>
      <c r="O20" s="1232"/>
      <c r="P20" s="1232"/>
      <c r="Q20" s="1232"/>
      <c r="R20" s="1232"/>
      <c r="S20" s="1232"/>
      <c r="T20" s="1232"/>
      <c r="U20" s="1232"/>
      <c r="V20" s="1232"/>
      <c r="W20" s="631" t="s">
        <v>635</v>
      </c>
      <c r="Y20" s="590"/>
      <c r="Z20" s="590" t="str">
        <f t="shared" si="0"/>
        <v xml:space="preserve">Наименование системы теплоснабжения </v>
      </c>
      <c r="AA20" s="590"/>
      <c r="AB20" s="590"/>
    </row>
    <row r="21" spans="1:28" ht="22.5">
      <c r="A21" s="1231"/>
      <c r="B21" s="1231"/>
      <c r="C21" s="1231"/>
      <c r="D21" s="1231">
        <v>1</v>
      </c>
      <c r="E21" s="850"/>
      <c r="F21" s="850"/>
      <c r="G21" s="850"/>
      <c r="H21" s="850"/>
      <c r="I21" s="852"/>
      <c r="J21" s="844"/>
      <c r="K21" s="847"/>
      <c r="L21" s="594" t="e">
        <f ca="1">mergeValue(A21) &amp;"."&amp; mergeValue(B21)&amp;"."&amp; mergeValue(C21)&amp;"."&amp; mergeValue(D21)</f>
        <v>#NAME?</v>
      </c>
      <c r="M21" s="549" t="s">
        <v>22</v>
      </c>
      <c r="N21" s="647"/>
      <c r="O21" s="1232"/>
      <c r="P21" s="1232"/>
      <c r="Q21" s="1232"/>
      <c r="R21" s="1232"/>
      <c r="S21" s="1232"/>
      <c r="T21" s="1232"/>
      <c r="U21" s="1232"/>
      <c r="V21" s="1232"/>
      <c r="W21" s="631" t="s">
        <v>636</v>
      </c>
      <c r="Y21" s="590"/>
      <c r="Z21" s="590" t="str">
        <f t="shared" si="0"/>
        <v xml:space="preserve">Источник тепловой энергии  </v>
      </c>
      <c r="AA21" s="590"/>
      <c r="AB21" s="590"/>
    </row>
    <row r="22" spans="1:28" ht="101.25">
      <c r="A22" s="1231"/>
      <c r="B22" s="1231"/>
      <c r="C22" s="1231"/>
      <c r="D22" s="1231"/>
      <c r="E22" s="1231">
        <v>1</v>
      </c>
      <c r="F22" s="850"/>
      <c r="G22" s="850"/>
      <c r="H22" s="848">
        <v>1</v>
      </c>
      <c r="I22" s="1231">
        <v>1</v>
      </c>
      <c r="J22" s="850"/>
      <c r="K22" s="855"/>
      <c r="L22" s="594" t="e">
        <f ca="1">mergeValue(A22) &amp;"."&amp; mergeValue(B22)&amp;"."&amp; mergeValue(C22)&amp;"."&amp; mergeValue(D22)&amp;"."&amp; mergeValue(E22)</f>
        <v>#NAME?</v>
      </c>
      <c r="M22" s="555" t="s">
        <v>9</v>
      </c>
      <c r="N22" s="647"/>
      <c r="O22" s="1233"/>
      <c r="P22" s="1233"/>
      <c r="Q22" s="1233"/>
      <c r="R22" s="1233"/>
      <c r="S22" s="1233"/>
      <c r="T22" s="1233"/>
      <c r="U22" s="1233"/>
      <c r="V22" s="1233"/>
      <c r="W22" s="631" t="s">
        <v>640</v>
      </c>
      <c r="Y22" s="590"/>
      <c r="Z22" s="590" t="str">
        <f t="shared" si="0"/>
        <v>Схема подключения теплопотребляющей установки к коллектору источника тепловой энергии</v>
      </c>
      <c r="AA22" s="590"/>
      <c r="AB22" s="590"/>
    </row>
    <row r="23" spans="1:28" ht="90">
      <c r="A23" s="1231"/>
      <c r="B23" s="1231"/>
      <c r="C23" s="1231"/>
      <c r="D23" s="1231"/>
      <c r="E23" s="1231"/>
      <c r="F23" s="1231">
        <v>1</v>
      </c>
      <c r="G23" s="848"/>
      <c r="H23" s="848"/>
      <c r="I23" s="1231"/>
      <c r="J23" s="1231">
        <v>1</v>
      </c>
      <c r="K23" s="856"/>
      <c r="L23" s="594" t="e">
        <f ca="1">mergeValue(A23) &amp;"."&amp; mergeValue(B23)&amp;"."&amp; mergeValue(C23)&amp;"."&amp; mergeValue(D23)&amp;"."&amp; mergeValue(E23)&amp;"."&amp; mergeValue(F23)</f>
        <v>#NAME?</v>
      </c>
      <c r="M23" s="556" t="s">
        <v>10</v>
      </c>
      <c r="N23" s="647"/>
      <c r="O23" s="1234"/>
      <c r="P23" s="1235"/>
      <c r="Q23" s="1235"/>
      <c r="R23" s="1235"/>
      <c r="S23" s="1235"/>
      <c r="T23" s="1235"/>
      <c r="U23" s="1235"/>
      <c r="V23" s="1236"/>
      <c r="W23" s="631" t="s">
        <v>638</v>
      </c>
      <c r="Y23" s="590"/>
      <c r="Z23" s="590" t="str">
        <f t="shared" si="0"/>
        <v>Группа потребителей</v>
      </c>
      <c r="AA23" s="590"/>
      <c r="AB23" s="590"/>
    </row>
    <row r="24" spans="1:28" ht="189" customHeight="1">
      <c r="A24" s="1231"/>
      <c r="B24" s="1231"/>
      <c r="C24" s="1231"/>
      <c r="D24" s="1231"/>
      <c r="E24" s="1231"/>
      <c r="F24" s="1231"/>
      <c r="G24" s="848">
        <v>1</v>
      </c>
      <c r="H24" s="848"/>
      <c r="I24" s="1231"/>
      <c r="J24" s="1231"/>
      <c r="K24" s="856">
        <v>1</v>
      </c>
      <c r="L24" s="594" t="e">
        <f ca="1">mergeValue(A24) &amp;"."&amp; mergeValue(B24)&amp;"."&amp; mergeValue(C24)&amp;"."&amp; mergeValue(D24)&amp;"."&amp; mergeValue(E24)&amp;"."&amp; mergeValue(F24)&amp;"."&amp; mergeValue(G24)</f>
        <v>#NAME?</v>
      </c>
      <c r="M24" s="1070"/>
      <c r="N24" s="647"/>
      <c r="O24" s="563"/>
      <c r="P24" s="563"/>
      <c r="Q24" s="1095"/>
      <c r="R24" s="1226"/>
      <c r="S24" s="1227" t="s">
        <v>84</v>
      </c>
      <c r="T24" s="1226"/>
      <c r="U24" s="1227" t="s">
        <v>85</v>
      </c>
      <c r="V24" s="563"/>
      <c r="W24" s="1202" t="s">
        <v>657</v>
      </c>
      <c r="X24" s="586" t="e">
        <f ca="1">strCheckDate(O25:V25)</f>
        <v>#NAME?</v>
      </c>
      <c r="Y24" s="590"/>
      <c r="Z24" s="590" t="str">
        <f t="shared" si="0"/>
        <v/>
      </c>
      <c r="AA24" s="590"/>
      <c r="AB24" s="590"/>
    </row>
    <row r="25" spans="1:28" ht="11.25" hidden="1" customHeight="1">
      <c r="A25" s="1231"/>
      <c r="B25" s="1231"/>
      <c r="C25" s="1231"/>
      <c r="D25" s="1231"/>
      <c r="E25" s="1231"/>
      <c r="F25" s="1231"/>
      <c r="G25" s="848"/>
      <c r="H25" s="848"/>
      <c r="I25" s="1231"/>
      <c r="J25" s="1231"/>
      <c r="K25" s="856"/>
      <c r="L25" s="601"/>
      <c r="M25" s="647"/>
      <c r="N25" s="647"/>
      <c r="O25" s="563"/>
      <c r="P25" s="563"/>
      <c r="Q25" s="585" t="str">
        <f>R24 &amp; "-" &amp; T24</f>
        <v>-</v>
      </c>
      <c r="R25" s="1226"/>
      <c r="S25" s="1227"/>
      <c r="T25" s="1226"/>
      <c r="U25" s="1227"/>
      <c r="V25" s="563"/>
      <c r="W25" s="1203"/>
      <c r="Y25" s="590"/>
      <c r="Z25" s="590" t="str">
        <f t="shared" si="0"/>
        <v/>
      </c>
      <c r="AA25" s="590"/>
      <c r="AB25" s="590"/>
    </row>
    <row r="26" spans="1:28" ht="15" customHeight="1">
      <c r="A26" s="1231"/>
      <c r="B26" s="1231"/>
      <c r="C26" s="1231"/>
      <c r="D26" s="1231"/>
      <c r="E26" s="1231"/>
      <c r="F26" s="1231"/>
      <c r="G26" s="850"/>
      <c r="H26" s="848"/>
      <c r="I26" s="1231"/>
      <c r="J26" s="1231"/>
      <c r="K26" s="855"/>
      <c r="L26" s="539"/>
      <c r="M26" s="558" t="s">
        <v>25</v>
      </c>
      <c r="N26" s="565"/>
      <c r="O26" s="565"/>
      <c r="P26" s="565"/>
      <c r="Q26" s="565"/>
      <c r="R26" s="565"/>
      <c r="S26" s="565"/>
      <c r="T26" s="565"/>
      <c r="U26" s="565"/>
      <c r="V26" s="561"/>
      <c r="W26" s="1204"/>
      <c r="Y26" s="590"/>
      <c r="Z26" s="590" t="str">
        <f t="shared" si="0"/>
        <v>Добавить вид теплоносителя (параметры теплоносителя)</v>
      </c>
      <c r="AA26" s="590"/>
      <c r="AB26" s="590"/>
    </row>
    <row r="27" spans="1:28" ht="15" customHeight="1">
      <c r="A27" s="1231"/>
      <c r="B27" s="1231"/>
      <c r="C27" s="1231"/>
      <c r="D27" s="1231"/>
      <c r="E27" s="1231"/>
      <c r="F27" s="850"/>
      <c r="G27" s="850"/>
      <c r="H27" s="848"/>
      <c r="I27" s="1231"/>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31"/>
      <c r="B28" s="1231"/>
      <c r="C28" s="1231"/>
      <c r="D28" s="1231"/>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31"/>
      <c r="B29" s="1231"/>
      <c r="C29" s="1231"/>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31"/>
      <c r="B30" s="1231"/>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31"/>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5" t="s">
        <v>634</v>
      </c>
      <c r="N34" s="1195"/>
      <c r="O34" s="1195"/>
      <c r="P34" s="1195"/>
      <c r="Q34" s="1195"/>
      <c r="R34" s="1195"/>
      <c r="S34" s="1195"/>
      <c r="T34" s="1195"/>
      <c r="U34" s="1195"/>
      <c r="V34" s="1195"/>
      <c r="W34" s="1195"/>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825</vt:i4>
      </vt:variant>
    </vt:vector>
  </HeadingPairs>
  <TitlesOfParts>
    <vt:vector size="834" baseType="lpstr">
      <vt:lpstr>Инструкция</vt:lpstr>
      <vt:lpstr>Титульный</vt:lpstr>
      <vt:lpstr>Территории</vt:lpstr>
      <vt:lpstr>Перечень тарифов</vt:lpstr>
      <vt:lpstr>Форма 1.0.1 | Т-передача ТЭ</vt:lpstr>
      <vt:lpstr>Форма 4.2.2 | Т-передача ТЭ</vt:lpstr>
      <vt:lpstr>Сведения об изменении</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add_CS_List05_7</vt:lpstr>
      <vt:lpstr>add_CS_List05_8</vt:lpstr>
      <vt:lpstr>add_CS_List05_9</vt:lpstr>
      <vt:lpstr>add_CT_1</vt:lpstr>
      <vt:lpstr>add_CT_10</vt:lpstr>
      <vt:lpstr>add_CT_13</vt:lpstr>
      <vt:lpstr>add_CT_2</vt:lpstr>
      <vt:lpstr>add_CT_3</vt:lpstr>
      <vt:lpstr>add_CT_3_i</vt:lpstr>
      <vt:lpstr>add_CT_4</vt:lpstr>
      <vt:lpstr>add_CT_5</vt:lpstr>
      <vt:lpstr>add_CT_7</vt:lpstr>
      <vt:lpstr>add_CT_8</vt:lpstr>
      <vt:lpstr>add_CT_9</vt:lpstr>
      <vt:lpstr>add_MO_1</vt:lpstr>
      <vt:lpstr>add_MO_10</vt:lpstr>
      <vt:lpstr>add_MO_13</vt:lpstr>
      <vt:lpstr>add_MO_2</vt:lpstr>
      <vt:lpstr>add_MO_3</vt:lpstr>
      <vt:lpstr>add_MO_3_i</vt:lpstr>
      <vt:lpstr>add_MO_4</vt:lpstr>
      <vt:lpstr>add_MO_5</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add_MO_List05_5</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add_MR_List05_5</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add_Rate_5</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add_Warm_5</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Шилов Артур Сергеевич</cp:lastModifiedBy>
  <cp:lastPrinted>2013-08-29T08:11:20Z</cp:lastPrinted>
  <dcterms:created xsi:type="dcterms:W3CDTF">2004-05-21T07:18:45Z</dcterms:created>
  <dcterms:modified xsi:type="dcterms:W3CDTF">2022-05-10T10:48:40Z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