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T:\1.Управление\9.ОИТ\Раскрытие информации\Об утверждённых тарифах\Передача ТЭ 2021\"/>
    </mc:Choice>
  </mc:AlternateContent>
  <bookViews>
    <workbookView xWindow="930" yWindow="300" windowWidth="13665" windowHeight="7950" tabRatio="787" firstSheet="2" activeTab="38"/>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r:id="rId22"/>
    <sheet name="Форма 4.2.2 | Т-передача ТЭ" sheetId="629"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ТЭ'!$M$18:$BF$28</definedName>
    <definedName name="checkCell_List06_6_double_date">'Форма 4.2.2 | Т-передача ТЭ'!$BG$18:$BG$28</definedName>
    <definedName name="checkCell_List06_6_unique_t">'Форма 4.2.2 | Т-передача ТЭ'!$M$18:$M$28</definedName>
    <definedName name="checkCell_List06_6_unique_t1">'Форма 4.2.2 | Т-передача ТЭ'!$BH$18:$BH$29</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et_union_hor!$O$125:$BE$130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et_union_hor!$BE$125:$BE$138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ТЭ'!$O$18:$O$28</definedName>
    <definedName name="List06_6_MC2">'Форма 4.2.2 | Т-передача ТЭ'!$BE$18:$BE$28</definedName>
    <definedName name="List06_6_note">'Форма 4.2.2 | Т-передача ТЭ'!$BF$18:$BF$28</definedName>
    <definedName name="List06_6_Period">'Форма 4.2.2 | Т-передача ТЭ'!$O$18:$U$28</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ТЭ'!$K$18:$K$28</definedName>
    <definedName name="pDel_List06_6_2">'Форма 4.2.2 | Т-передача ТЭ'!$J$18:$J$28</definedName>
    <definedName name="pDel_List06_6_3">'Форма 4.2.2 | Т-передача ТЭ'!$I$18:$I$28</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ТЭ'!$BE$14:$BE$28</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REESTR_ORG!$A$2:$J$213</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O7" i="629" l="1"/>
  <c r="O8" i="629"/>
  <c r="O9" i="629"/>
  <c r="O10" i="629"/>
  <c r="O17" i="629"/>
  <c r="P17" i="629" s="1"/>
  <c r="Q17" i="629" s="1"/>
  <c r="R17" i="629" s="1"/>
  <c r="S17" i="629" s="1"/>
  <c r="U17" i="629" s="1"/>
  <c r="V17" i="629" s="1"/>
  <c r="W17" i="629" s="1"/>
  <c r="X17" i="629" s="1"/>
  <c r="Y17" i="629" s="1"/>
  <c r="Z17" i="629" s="1"/>
  <c r="AB17" i="629" s="1"/>
  <c r="AC17" i="629" s="1"/>
  <c r="AD17" i="629" s="1"/>
  <c r="AE17" i="629" s="1"/>
  <c r="AF17" i="629" s="1"/>
  <c r="AG17" i="629" s="1"/>
  <c r="AI17" i="629" s="1"/>
  <c r="AJ17" i="629" s="1"/>
  <c r="AK17" i="629" s="1"/>
  <c r="AL17" i="629" s="1"/>
  <c r="AM17" i="629" s="1"/>
  <c r="AN17" i="629" s="1"/>
  <c r="AP17" i="629" s="1"/>
  <c r="AQ17" i="629" s="1"/>
  <c r="AR17" i="629" s="1"/>
  <c r="AS17" i="629" s="1"/>
  <c r="AT17" i="629" s="1"/>
  <c r="AU17" i="629" s="1"/>
  <c r="AW17" i="629" s="1"/>
  <c r="AX17" i="629" s="1"/>
  <c r="AY17" i="629" s="1"/>
  <c r="AZ17" i="629" s="1"/>
  <c r="BA17" i="629" s="1"/>
  <c r="BB17" i="629" s="1"/>
  <c r="BD17" i="629" s="1"/>
  <c r="BE17" i="629" s="1"/>
  <c r="BF17" i="629" s="1"/>
  <c r="O18" i="629"/>
  <c r="BI24" i="629"/>
  <c r="Q25" i="629"/>
  <c r="X25" i="629"/>
  <c r="AE25" i="629"/>
  <c r="AL25" i="629"/>
  <c r="AS25" i="629"/>
  <c r="AZ25" i="629"/>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Z132" i="471"/>
  <c r="AS132" i="471"/>
  <c r="AL132" i="471"/>
  <c r="AE132" i="471"/>
  <c r="L20" i="629"/>
  <c r="BH23" i="629"/>
  <c r="BG24" i="629"/>
  <c r="L18" i="629"/>
  <c r="L21" i="629"/>
  <c r="L24" i="629"/>
  <c r="L23" i="629"/>
  <c r="L19" i="629"/>
  <c r="X132" i="471" l="1"/>
  <c r="H12" i="646"/>
  <c r="H11" i="646"/>
  <c r="H9" i="646"/>
  <c r="H8" i="646"/>
  <c r="H7" i="646"/>
  <c r="H12" i="622"/>
  <c r="H9" i="622"/>
  <c r="H8" i="622"/>
  <c r="H12" i="638"/>
  <c r="H9" i="638"/>
  <c r="H8" i="638"/>
  <c r="R14" i="601"/>
  <c r="H13" i="646" s="1"/>
  <c r="R13" i="601"/>
  <c r="R12" i="601"/>
  <c r="P12" i="601"/>
  <c r="F12" i="646"/>
  <c r="F8" i="646"/>
  <c r="F11" i="646"/>
  <c r="M14" i="601"/>
  <c r="F10" i="646"/>
  <c r="M13" i="601"/>
  <c r="F13" i="646"/>
  <c r="F9" i="646"/>
  <c r="M12" i="601"/>
  <c r="H13" i="638" l="1"/>
  <c r="H13" i="622"/>
  <c r="E3" i="437"/>
  <c r="B2" i="525"/>
  <c r="B3" i="525"/>
  <c r="O7" i="627" l="1"/>
  <c r="O8" i="627"/>
  <c r="O9" i="627"/>
  <c r="O10" i="627"/>
  <c r="O17" i="627"/>
  <c r="P17" i="627" s="1"/>
  <c r="Q17" i="627" s="1"/>
  <c r="R17" i="627" s="1"/>
  <c r="S17" i="627" s="1"/>
  <c r="U17" i="627" s="1"/>
  <c r="V17" i="627" s="1"/>
  <c r="W17" i="627" s="1"/>
  <c r="Z24" i="627"/>
  <c r="Q25" i="627"/>
  <c r="L24" i="627"/>
  <c r="L18" i="627"/>
  <c r="X24" i="627"/>
  <c r="L20" i="627"/>
  <c r="L19" i="627"/>
  <c r="Y23" i="627"/>
  <c r="L23" i="627"/>
  <c r="L21" i="627"/>
  <c r="O7" i="632" l="1"/>
  <c r="O8" i="632"/>
  <c r="O9" i="632"/>
  <c r="O10" i="632"/>
  <c r="O18" i="632"/>
  <c r="P18" i="632" s="1"/>
  <c r="Q18" i="632" s="1"/>
  <c r="R18" i="632" s="1"/>
  <c r="S18" i="632" s="1"/>
  <c r="T18" i="632" s="1"/>
  <c r="V18" i="632" s="1"/>
  <c r="X18" i="632" s="1"/>
  <c r="R24" i="632"/>
  <c r="L22" i="632"/>
  <c r="L21" i="632"/>
  <c r="Y23" i="632"/>
  <c r="L23" i="632"/>
  <c r="L20" i="632"/>
  <c r="L19"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0" i="642"/>
  <c r="L22" i="642"/>
  <c r="X244" i="471"/>
  <c r="L244" i="471"/>
  <c r="L24" i="642"/>
  <c r="L19" i="642"/>
  <c r="F11" i="643"/>
  <c r="L241" i="471"/>
  <c r="L21" i="642"/>
  <c r="L242" i="471"/>
  <c r="L18" i="642"/>
  <c r="F8" i="643"/>
  <c r="L238" i="471"/>
  <c r="L23" i="642"/>
  <c r="F9" i="643"/>
  <c r="L240" i="471"/>
  <c r="F12" i="643"/>
  <c r="X24" i="642"/>
  <c r="F13" i="643"/>
  <c r="L239" i="471"/>
  <c r="L243" i="471"/>
  <c r="F10"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6" i="471"/>
  <c r="F9" i="641"/>
  <c r="L22" i="640"/>
  <c r="X226" i="471"/>
  <c r="L225" i="471"/>
  <c r="F12" i="641"/>
  <c r="L24" i="640"/>
  <c r="L220" i="471"/>
  <c r="L21" i="640"/>
  <c r="F8" i="641"/>
  <c r="F13" i="641"/>
  <c r="L222" i="471"/>
  <c r="L23" i="640"/>
  <c r="L26" i="640"/>
  <c r="L224" i="471"/>
  <c r="L25" i="640"/>
  <c r="L221" i="471"/>
  <c r="L20" i="640"/>
  <c r="F11" i="641"/>
  <c r="X26" i="640"/>
  <c r="F10" i="641"/>
  <c r="L223" i="471"/>
  <c r="V19" i="640" l="1"/>
  <c r="W19" i="640" s="1"/>
  <c r="AA198" i="471" l="1"/>
  <c r="AI197" i="471"/>
  <c r="R184" i="471"/>
  <c r="V120" i="471"/>
  <c r="AF111" i="471"/>
  <c r="V110" i="471"/>
  <c r="AE109" i="471"/>
  <c r="V109" i="471"/>
  <c r="Q150" i="471"/>
  <c r="Z149" i="471"/>
  <c r="Q132" i="471"/>
  <c r="BI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AC120" i="471"/>
  <c r="L131" i="471"/>
  <c r="L194" i="471"/>
  <c r="F13" i="635"/>
  <c r="F12" i="636"/>
  <c r="F11" i="638"/>
  <c r="L145" i="471"/>
  <c r="L108" i="471"/>
  <c r="L49" i="471"/>
  <c r="F13" i="638"/>
  <c r="L68" i="471"/>
  <c r="F11" i="634"/>
  <c r="L36" i="471"/>
  <c r="F11" i="635"/>
  <c r="AD108" i="471"/>
  <c r="F10" i="639"/>
  <c r="F8" i="638"/>
  <c r="L67" i="471"/>
  <c r="Y90" i="471"/>
  <c r="L85" i="471"/>
  <c r="F8" i="639"/>
  <c r="L162" i="471"/>
  <c r="L106" i="471"/>
  <c r="L143" i="471"/>
  <c r="L179" i="471"/>
  <c r="L104" i="471"/>
  <c r="L33" i="471"/>
  <c r="X73" i="471"/>
  <c r="L127" i="471"/>
  <c r="X37" i="471"/>
  <c r="L149" i="471"/>
  <c r="F12" i="637"/>
  <c r="F11" i="637"/>
  <c r="L54" i="471"/>
  <c r="L195" i="471"/>
  <c r="F10" i="634"/>
  <c r="F13" i="637"/>
  <c r="F8" i="634"/>
  <c r="F9" i="637"/>
  <c r="F8" i="635"/>
  <c r="L182" i="471"/>
  <c r="F9" i="634"/>
  <c r="L183" i="471"/>
  <c r="L161" i="471"/>
  <c r="F8" i="637"/>
  <c r="F9" i="636"/>
  <c r="L144" i="471"/>
  <c r="L86" i="471"/>
  <c r="AC109" i="471"/>
  <c r="F8" i="636"/>
  <c r="L167" i="471"/>
  <c r="Y148" i="471"/>
  <c r="X167" i="471"/>
  <c r="L126" i="471"/>
  <c r="AC110" i="471"/>
  <c r="L51" i="471"/>
  <c r="F10" i="638"/>
  <c r="F9" i="639"/>
  <c r="L128" i="471"/>
  <c r="L50" i="471"/>
  <c r="F11" i="639"/>
  <c r="L52" i="471"/>
  <c r="L197" i="471"/>
  <c r="L71" i="471"/>
  <c r="Y183" i="471"/>
  <c r="BH130" i="471"/>
  <c r="F13" i="636"/>
  <c r="L55" i="471"/>
  <c r="X91" i="471"/>
  <c r="AH197" i="471"/>
  <c r="L110" i="471"/>
  <c r="L125" i="471"/>
  <c r="L193" i="471"/>
  <c r="L69" i="471"/>
  <c r="F9" i="635"/>
  <c r="L90" i="471"/>
  <c r="F12" i="635"/>
  <c r="F10" i="637"/>
  <c r="L31" i="471"/>
  <c r="F9" i="638"/>
  <c r="Y166" i="471"/>
  <c r="L87" i="471"/>
  <c r="L146" i="471"/>
  <c r="F12" i="639"/>
  <c r="L105" i="471"/>
  <c r="L37" i="471"/>
  <c r="F11" i="636"/>
  <c r="F13" i="639"/>
  <c r="X149" i="471"/>
  <c r="L163" i="471"/>
  <c r="L164" i="471"/>
  <c r="L32" i="471"/>
  <c r="F10" i="635"/>
  <c r="F12" i="638"/>
  <c r="L120" i="471"/>
  <c r="L91" i="471"/>
  <c r="F13" i="634"/>
  <c r="L73" i="471"/>
  <c r="L103" i="471"/>
  <c r="L181" i="471"/>
  <c r="L53" i="471"/>
  <c r="L166" i="471"/>
  <c r="L180" i="471"/>
  <c r="F10" i="636"/>
  <c r="L70" i="471"/>
  <c r="L130" i="471"/>
  <c r="L196" i="471"/>
  <c r="F12" i="634"/>
  <c r="L34" i="471"/>
  <c r="X55" i="471"/>
  <c r="L35" i="471"/>
  <c r="L88" i="471"/>
  <c r="L72" i="471"/>
  <c r="L165" i="471"/>
  <c r="L109" i="471"/>
  <c r="L148" i="471"/>
  <c r="BG131"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4"/>
  <c r="L24" i="625"/>
  <c r="L20" i="624"/>
  <c r="L22" i="625"/>
  <c r="X24" i="624"/>
  <c r="L22" i="624"/>
  <c r="L26" i="626"/>
  <c r="X24" i="625"/>
  <c r="L20" i="625"/>
  <c r="L25" i="626"/>
  <c r="L23" i="624"/>
  <c r="L23" i="625"/>
  <c r="L22" i="626"/>
  <c r="L18" i="624"/>
  <c r="L21" i="625"/>
  <c r="L24" i="626"/>
  <c r="L19" i="625"/>
  <c r="L23" i="626"/>
  <c r="L20" i="626"/>
  <c r="L21" i="626"/>
  <c r="L19" i="624"/>
  <c r="X26" i="626"/>
  <c r="L21" i="624"/>
  <c r="L18"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1"/>
  <c r="L19" i="633"/>
  <c r="L23" i="633"/>
  <c r="L22" i="631"/>
  <c r="L19" i="631"/>
  <c r="L20" i="630"/>
  <c r="L21" i="631"/>
  <c r="L20" i="631"/>
  <c r="L24" i="630"/>
  <c r="L24" i="631"/>
  <c r="L20" i="633"/>
  <c r="Y23" i="630"/>
  <c r="L22" i="633"/>
  <c r="L21" i="633"/>
  <c r="L21" i="630"/>
  <c r="L23" i="630"/>
  <c r="X24" i="630"/>
  <c r="AH23" i="633"/>
  <c r="L19" i="630"/>
  <c r="X24" i="631"/>
  <c r="L18" i="631"/>
  <c r="L18" i="630"/>
  <c r="Y23" i="631"/>
  <c r="AG18" i="633" l="1"/>
  <c r="U17" i="631"/>
  <c r="AF26" i="628"/>
  <c r="V25" i="628"/>
  <c r="AE24" i="628"/>
  <c r="V24" i="628"/>
  <c r="O17" i="628"/>
  <c r="P17" i="628" s="1"/>
  <c r="Q17" i="628" s="1"/>
  <c r="R17" i="628" s="1"/>
  <c r="S17" i="628" s="1"/>
  <c r="T17" i="628" s="1"/>
  <c r="U17" i="628" s="1"/>
  <c r="V17" i="628" s="1"/>
  <c r="W17" i="628" s="1"/>
  <c r="L21" i="628"/>
  <c r="L23" i="628"/>
  <c r="L25" i="628"/>
  <c r="L18" i="628"/>
  <c r="AD23" i="628"/>
  <c r="E2" i="437"/>
  <c r="AC25" i="628"/>
  <c r="L20" i="628"/>
  <c r="L24" i="628"/>
  <c r="AC24" i="628"/>
  <c r="L19" i="628"/>
  <c r="V17" i="631" l="1"/>
  <c r="W17" i="631" s="1"/>
  <c r="X17" i="628"/>
  <c r="Z17" i="628" s="1"/>
  <c r="AB17" i="628" l="1"/>
  <c r="M292" i="471"/>
  <c r="R307" i="471"/>
  <c r="H11" i="622"/>
  <c r="H7" i="622"/>
  <c r="P297" i="471"/>
  <c r="R302" i="471"/>
  <c r="R297" i="471"/>
  <c r="H11" i="618"/>
  <c r="H7" i="618"/>
  <c r="H11" i="617"/>
  <c r="H7" i="617"/>
  <c r="H11" i="616"/>
  <c r="H7" i="616"/>
  <c r="H11" i="614"/>
  <c r="H7" i="614"/>
  <c r="H340" i="471"/>
  <c r="E29" i="205"/>
  <c r="F29" i="205"/>
  <c r="E327" i="471"/>
  <c r="E332" i="471"/>
  <c r="F8" i="622"/>
  <c r="F13" i="618"/>
  <c r="M297" i="471"/>
  <c r="M307" i="471"/>
  <c r="F11" i="616"/>
  <c r="F12" i="622"/>
  <c r="F9" i="622"/>
  <c r="F11" i="622"/>
  <c r="F10" i="617"/>
  <c r="F12" i="617"/>
  <c r="F10" i="622"/>
  <c r="F9" i="614"/>
  <c r="F341" i="471"/>
  <c r="F12" i="614"/>
  <c r="F10" i="618"/>
  <c r="M302" i="471"/>
  <c r="F12" i="616"/>
  <c r="F339" i="471"/>
  <c r="F12" i="618"/>
  <c r="F11" i="618"/>
  <c r="F340" i="471"/>
  <c r="F338" i="471"/>
  <c r="F9" i="616"/>
  <c r="F10" i="616"/>
  <c r="F11" i="614"/>
  <c r="F8" i="614"/>
  <c r="F13" i="622"/>
  <c r="F13" i="616"/>
  <c r="F13" i="617"/>
  <c r="F8" i="618"/>
  <c r="F10" i="614"/>
  <c r="F342" i="471"/>
  <c r="F8" i="617"/>
  <c r="F8" i="616"/>
  <c r="F11" i="617"/>
  <c r="F9" i="617"/>
  <c r="F337" i="471"/>
  <c r="F9" i="618"/>
  <c r="F13" i="614"/>
</calcChain>
</file>

<file path=xl/sharedStrings.xml><?xml version="1.0" encoding="utf-8"?>
<sst xmlns="http://schemas.openxmlformats.org/spreadsheetml/2006/main" count="6679" uniqueCount="3413">
  <si>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</si>
  <si>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</si>
  <si>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</si>
  <si>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</si>
  <si>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</si>
  <si>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</si>
  <si>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</si>
  <si>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</si>
  <si>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</si>
  <si>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</si>
  <si>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</si>
  <si>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</si>
  <si>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</si>
  <si>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</si>
  <si>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</si>
  <si>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</si>
  <si>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</si>
  <si>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</si>
  <si>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</si>
  <si>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</si>
  <si>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</si>
  <si>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</si>
  <si>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</si>
  <si>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</si>
  <si>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</si>
  <si>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</si>
  <si>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</si>
  <si>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</si>
  <si>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</si>
  <si>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</si>
  <si>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</si>
  <si>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</si>
  <si>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</si>
  <si>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</si>
  <si>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</si>
  <si>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</si>
  <si>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</si>
  <si>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</si>
  <si>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</si>
  <si>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</si>
  <si>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</si>
  <si>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</si>
  <si>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</si>
  <si>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</si>
  <si>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</si>
  <si>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</si>
  <si>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</si>
  <si>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</si>
  <si>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</si>
  <si>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</si>
  <si>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</si>
  <si>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</si>
  <si>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</si>
  <si>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</si>
  <si>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</si>
  <si>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</si>
  <si>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</si>
  <si>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</si>
  <si>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</si>
  <si>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</si>
  <si>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</si>
  <si>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</si>
  <si>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</si>
  <si>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</si>
  <si>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</si>
  <si>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</si>
  <si>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</si>
  <si>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</si>
  <si>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</si>
  <si>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</si>
  <si>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</si>
  <si>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</si>
  <si>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</si>
  <si>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</si>
  <si>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</si>
  <si>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</si>
  <si>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</si>
  <si>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</si>
  <si>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</si>
  <si>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</si>
  <si>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</si>
  <si>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</si>
  <si>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</si>
  <si>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</si>
  <si>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</si>
  <si>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</si>
  <si>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</si>
  <si>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</si>
  <si>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</si>
  <si>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</si>
  <si>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</si>
  <si>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</si>
  <si>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</si>
  <si>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</si>
  <si>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</si>
  <si>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</si>
  <si>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</si>
  <si>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</si>
  <si>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</si>
  <si>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</si>
  <si>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</si>
  <si>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</si>
  <si>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</si>
  <si>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</si>
  <si>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</si>
  <si>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</si>
  <si>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</si>
  <si>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</si>
  <si>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</si>
  <si>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</si>
  <si>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</si>
  <si>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</si>
  <si>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</si>
  <si>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</si>
  <si>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</si>
  <si>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</si>
  <si>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</si>
  <si>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</si>
  <si>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</si>
  <si>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</si>
  <si>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</si>
  <si>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</si>
  <si>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</si>
  <si>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</si>
  <si>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</si>
  <si>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</si>
  <si>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</si>
  <si>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</si>
  <si>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</si>
  <si>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</si>
  <si>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</si>
  <si>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</si>
  <si>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</si>
  <si>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</si>
  <si>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</si>
  <si>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</si>
  <si>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</si>
  <si>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</si>
  <si>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</si>
  <si>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</si>
  <si>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</si>
  <si>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</si>
  <si>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</si>
  <si>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</si>
  <si>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</si>
  <si>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</si>
  <si>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</si>
  <si>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</si>
  <si>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</si>
  <si>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</si>
  <si>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</si>
  <si>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</si>
  <si>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</si>
  <si>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</si>
  <si>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</si>
  <si>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</si>
  <si>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</si>
  <si>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</si>
  <si>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</si>
  <si>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</si>
  <si>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</si>
  <si>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</si>
  <si>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</si>
  <si>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</si>
  <si>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</si>
  <si>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</si>
  <si>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</si>
  <si>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</si>
  <si>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</si>
  <si>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</si>
  <si>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</si>
  <si>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</si>
  <si>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</si>
  <si>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</si>
  <si>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</si>
  <si>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</si>
  <si>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</si>
  <si>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</si>
  <si>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</si>
  <si>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</si>
  <si>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</si>
  <si>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</si>
  <si>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</si>
  <si>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</si>
  <si>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</si>
  <si>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</si>
  <si>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</si>
  <si>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</si>
  <si>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</si>
  <si>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</si>
  <si>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</si>
  <si>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</si>
  <si>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</si>
  <si>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</si>
  <si>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</si>
  <si>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</si>
  <si>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</si>
  <si>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</si>
  <si>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</si>
  <si>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</si>
  <si>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</si>
  <si>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</si>
  <si>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</si>
  <si>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</si>
  <si>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</si>
  <si>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</si>
  <si>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</si>
  <si>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</si>
  <si>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</si>
  <si>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</si>
  <si>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</si>
  <si>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</si>
  <si>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</si>
  <si>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</si>
  <si>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</si>
  <si>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</si>
  <si>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</si>
  <si>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</si>
  <si>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</si>
  <si>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</si>
  <si>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</si>
  <si>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</si>
  <si>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</si>
  <si>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</si>
  <si>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</si>
  <si>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</si>
  <si>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</si>
  <si>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</si>
  <si>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</si>
  <si>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</si>
  <si>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</si>
  <si>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</si>
  <si>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</si>
  <si>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</si>
  <si>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</si>
  <si>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</si>
  <si>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</si>
  <si>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</si>
  <si>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</si>
  <si>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</si>
  <si>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</si>
  <si>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</si>
  <si>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</si>
  <si>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</si>
  <si>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</si>
  <si>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</si>
  <si>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</si>
  <si>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</si>
  <si>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</si>
  <si>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</si>
  <si>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</si>
  <si>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</si>
  <si>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</si>
  <si>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</si>
  <si>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</si>
  <si>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</si>
  <si>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</si>
  <si>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</si>
  <si>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</si>
  <si>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</si>
  <si>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</si>
  <si>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</si>
  <si>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</si>
  <si>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</si>
  <si>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</si>
  <si>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</si>
  <si>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</si>
  <si>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</si>
  <si>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</si>
  <si>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</si>
  <si>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</si>
  <si>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</si>
  <si>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</si>
  <si>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</si>
  <si>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</si>
  <si>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</si>
  <si>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</si>
  <si>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</si>
  <si>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</si>
  <si>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</si>
  <si>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</si>
  <si>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</si>
  <si>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</si>
  <si>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</si>
  <si>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</si>
  <si>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</si>
  <si>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</si>
  <si>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</si>
  <si>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</si>
  <si>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</si>
  <si>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</si>
  <si>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</si>
  <si>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</si>
  <si>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</si>
  <si>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</si>
  <si>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</si>
  <si>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</si>
  <si>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</si>
  <si>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</si>
  <si>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</si>
  <si>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</si>
  <si>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</si>
  <si>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</si>
  <si>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</si>
  <si>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</si>
  <si>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</si>
  <si>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</si>
  <si>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</si>
  <si>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</si>
  <si>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</si>
  <si>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</si>
  <si>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</si>
  <si>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</si>
  <si>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</si>
  <si>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</si>
  <si>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</si>
  <si>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</si>
  <si>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</si>
  <si>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</si>
  <si>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</si>
  <si>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</si>
  <si>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</si>
  <si>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</si>
  <si>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</si>
  <si>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</si>
  <si>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</si>
  <si>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</si>
  <si>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</si>
  <si>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</si>
  <si>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</si>
  <si>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</si>
  <si>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</si>
  <si>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</si>
  <si>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</si>
  <si>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</si>
  <si>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</si>
  <si>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</si>
  <si>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</si>
  <si>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</si>
  <si>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</si>
  <si>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</si>
  <si>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</si>
  <si>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</si>
  <si>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</si>
  <si>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</si>
  <si>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</si>
  <si>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</si>
  <si>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</si>
  <si>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</si>
  <si>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</si>
  <si>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</si>
  <si>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</si>
  <si>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</si>
  <si>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</si>
  <si>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</si>
  <si>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</si>
  <si>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</si>
  <si>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</si>
  <si>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</si>
  <si>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</si>
  <si>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</si>
  <si>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</si>
  <si>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</si>
  <si>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</si>
  <si>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</si>
  <si>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</si>
  <si>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</si>
  <si>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</si>
  <si>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</si>
  <si>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</si>
  <si>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</si>
  <si>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</si>
  <si>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</si>
  <si>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</si>
  <si>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</si>
  <si>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</si>
  <si>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</si>
  <si>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</si>
  <si>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</si>
  <si>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</si>
  <si>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</si>
  <si>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</si>
  <si>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</si>
  <si>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</si>
  <si>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</si>
  <si>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</si>
  <si>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</si>
  <si>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</si>
  <si>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</si>
  <si>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</si>
  <si>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</si>
  <si>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</si>
  <si>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</si>
  <si>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</si>
  <si>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</si>
  <si>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</si>
  <si>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</si>
  <si>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</si>
  <si>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</si>
  <si>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</si>
  <si>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</si>
  <si>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</si>
  <si>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</si>
  <si>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</si>
  <si>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</si>
  <si>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</si>
  <si>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</si>
  <si>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</si>
  <si>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</si>
  <si>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</si>
  <si>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</si>
  <si>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</si>
  <si>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</si>
  <si>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</si>
  <si>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</si>
  <si>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</si>
  <si>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</si>
  <si>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</si>
  <si>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</si>
  <si>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</si>
  <si>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</si>
  <si>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</si>
  <si>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</si>
  <si>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</si>
  <si>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</si>
  <si>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</si>
  <si>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</si>
  <si>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</si>
  <si>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</si>
  <si>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</si>
  <si>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</si>
  <si>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</si>
  <si>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</si>
  <si>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</si>
  <si>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</si>
  <si>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</si>
  <si>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</si>
  <si>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</si>
  <si>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</si>
  <si>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</si>
  <si>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</si>
  <si>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</si>
  <si>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</si>
  <si>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</si>
  <si>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</si>
  <si>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</si>
  <si>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</si>
  <si>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</si>
  <si>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</si>
  <si>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</si>
  <si>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</si>
  <si>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</si>
  <si>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</si>
  <si>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</si>
  <si>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</si>
  <si>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</si>
  <si>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</si>
  <si>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</si>
  <si>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</si>
  <si>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</si>
  <si>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</si>
  <si>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</si>
  <si>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</si>
  <si>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</si>
  <si>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</si>
  <si>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</si>
  <si>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</si>
  <si>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</si>
  <si>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</si>
  <si>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</si>
  <si>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</si>
  <si>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</si>
  <si>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</si>
  <si>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</si>
  <si>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</si>
  <si>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</si>
  <si>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</si>
  <si>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</si>
  <si>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</si>
  <si>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</si>
  <si>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</si>
  <si>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</si>
  <si>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</si>
  <si>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</si>
  <si>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</si>
  <si>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</si>
  <si>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</si>
  <si>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</si>
  <si>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</si>
  <si>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</si>
  <si>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</si>
  <si>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</si>
  <si>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</si>
  <si>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</si>
  <si>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</si>
  <si>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</si>
  <si>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</si>
  <si>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</si>
  <si>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</si>
  <si>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</si>
  <si>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</si>
  <si>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</si>
  <si>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</si>
  <si>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</si>
  <si>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</si>
  <si>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</si>
  <si>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</si>
  <si>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</si>
  <si>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</si>
  <si>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</si>
  <si>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</si>
  <si>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</si>
  <si>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</si>
  <si>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</si>
  <si>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</si>
  <si>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</si>
  <si>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</si>
  <si>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</si>
  <si>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</si>
  <si>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</si>
  <si>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</si>
  <si>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</si>
  <si>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</si>
  <si>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</si>
  <si>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</si>
  <si>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</si>
  <si>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</si>
  <si>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</si>
  <si>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</si>
  <si>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</si>
  <si>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</si>
  <si>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</si>
  <si>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</si>
  <si>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</si>
  <si>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</si>
  <si>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</si>
  <si>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</si>
  <si>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</si>
  <si>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</si>
  <si>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</si>
  <si>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</si>
  <si>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</si>
  <si>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</si>
  <si>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</si>
  <si>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</si>
  <si>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</si>
  <si>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</si>
  <si>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</si>
  <si>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</si>
  <si>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</si>
  <si>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</si>
  <si>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</si>
  <si>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</si>
  <si>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</si>
  <si>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</si>
  <si>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</si>
  <si>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</si>
  <si>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</si>
  <si>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</si>
  <si>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</si>
  <si>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</si>
  <si>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</si>
  <si>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</si>
  <si>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</si>
  <si>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</si>
  <si>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</si>
  <si>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</si>
  <si>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</si>
  <si>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</si>
  <si>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</si>
  <si>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</si>
  <si>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</si>
  <si>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</si>
  <si>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</si>
  <si>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</si>
  <si>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</si>
  <si>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</si>
  <si>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</si>
  <si>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</si>
  <si>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</si>
  <si>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</si>
  <si>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</si>
  <si>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</si>
  <si>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</si>
  <si>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</si>
  <si>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</si>
  <si>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</si>
  <si>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</si>
  <si>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</si>
  <si>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</si>
  <si>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</si>
  <si>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</si>
  <si>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</si>
  <si>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</si>
  <si>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</si>
  <si>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</si>
  <si>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</si>
  <si>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</si>
  <si>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</si>
  <si>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</si>
  <si>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</si>
  <si>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</si>
  <si>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</si>
  <si>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</si>
  <si>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</si>
  <si>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</si>
  <si>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</si>
  <si>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</si>
  <si>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</si>
  <si>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</si>
  <si>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</si>
  <si>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</si>
  <si>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</si>
  <si>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</si>
  <si>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</si>
  <si>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</si>
  <si>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</si>
  <si>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</si>
  <si>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</si>
  <si>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</si>
  <si>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</si>
  <si>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</si>
  <si>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</si>
  <si>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</si>
  <si>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</si>
  <si>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</si>
  <si>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</si>
  <si>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</si>
  <si>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</si>
  <si>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</si>
  <si>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</si>
  <si>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</si>
  <si>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</si>
  <si>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</si>
  <si>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</si>
  <si>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</si>
  <si>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</si>
  <si>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</si>
  <si>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</si>
  <si>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</si>
  <si>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</si>
  <si>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</si>
  <si>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</si>
  <si>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</si>
  <si>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</si>
  <si>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</si>
  <si>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</si>
  <si>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</si>
  <si>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</si>
  <si>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</si>
  <si>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</si>
  <si>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</si>
  <si>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</si>
  <si>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</si>
  <si>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</si>
  <si>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</si>
  <si>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</si>
  <si>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</si>
  <si>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</si>
  <si>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</si>
  <si>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</si>
  <si>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</si>
  <si>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</si>
  <si>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</si>
  <si>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</si>
  <si>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</si>
  <si>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</si>
  <si>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</si>
  <si>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</si>
  <si>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</si>
  <si>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</si>
  <si>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</si>
  <si>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</si>
  <si>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</si>
  <si>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</si>
  <si>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</si>
  <si>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</si>
  <si>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</si>
  <si>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</si>
  <si>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</si>
  <si>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</si>
  <si>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</si>
  <si>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</si>
  <si>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</si>
  <si>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</si>
  <si>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</si>
  <si>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</si>
  <si>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</si>
  <si>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</si>
  <si>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</si>
  <si>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</si>
  <si>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</si>
  <si>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</si>
  <si>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</si>
  <si>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</si>
  <si>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</si>
  <si>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</si>
  <si>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</si>
  <si>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</si>
  <si>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</si>
  <si>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</si>
  <si>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</si>
  <si>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</si>
  <si>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</si>
  <si>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</si>
  <si>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</si>
  <si>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</si>
  <si>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</si>
  <si>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</si>
  <si>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</si>
  <si>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</si>
  <si>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</si>
  <si>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</si>
  <si>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</si>
  <si>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</si>
  <si>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</si>
  <si>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</si>
  <si>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</si>
  <si>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</si>
  <si>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</si>
  <si>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</si>
  <si>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</si>
  <si>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</si>
  <si>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</si>
  <si>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</si>
  <si>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</si>
  <si>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</si>
  <si>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</si>
  <si>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</si>
  <si>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</si>
  <si>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</si>
  <si>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</si>
  <si>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</si>
  <si>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</si>
  <si>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</si>
  <si>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</si>
  <si>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</si>
  <si>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</si>
  <si>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</si>
  <si>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</si>
  <si>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</si>
  <si>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</si>
  <si>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</si>
  <si>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</si>
  <si>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</si>
  <si>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</si>
  <si>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</si>
  <si>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</si>
  <si>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</si>
  <si>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</si>
  <si>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</si>
  <si>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</si>
  <si>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</si>
  <si>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</si>
  <si>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</si>
  <si>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</si>
  <si>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</si>
  <si>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</si>
  <si>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</si>
  <si>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</si>
  <si>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</si>
  <si>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</si>
  <si>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</si>
  <si>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</si>
  <si>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</si>
  <si>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</si>
  <si>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</si>
  <si>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</si>
  <si>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</si>
  <si>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</si>
  <si>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</si>
  <si>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</si>
  <si>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</si>
  <si>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</si>
  <si>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</si>
  <si>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</si>
  <si>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</si>
  <si>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22.12.2020</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</si>
  <si>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</si>
  <si>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</si>
  <si>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</si>
  <si>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</si>
  <si>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</si>
  <si>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</si>
  <si>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</si>
  <si>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</si>
  <si>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</si>
  <si>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</si>
  <si>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</si>
  <si>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</si>
  <si>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</si>
  <si>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</si>
  <si>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</si>
  <si>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</si>
  <si>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</si>
  <si>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</si>
  <si>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</si>
  <si>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</si>
  <si>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</si>
  <si>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</si>
  <si>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</si>
  <si>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</si>
  <si>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</si>
  <si>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</si>
  <si>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</si>
  <si>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</si>
  <si>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</si>
  <si>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</si>
  <si>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</si>
  <si>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</si>
  <si>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</si>
  <si>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</si>
  <si>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</si>
  <si>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</si>
  <si>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</si>
  <si>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</si>
  <si>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</si>
  <si>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</si>
  <si>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</si>
  <si>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</si>
  <si>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</si>
  <si>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</si>
  <si>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</si>
  <si>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</si>
  <si>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</si>
  <si>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</si>
  <si>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</si>
  <si>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</si>
  <si>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</si>
  <si>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</si>
  <si>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</si>
  <si>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</si>
  <si>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</si>
  <si>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</si>
  <si>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</si>
  <si>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</si>
  <si>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</si>
  <si>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</si>
  <si>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</si>
  <si>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</si>
  <si>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</si>
  <si>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</si>
  <si>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</si>
  <si>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</si>
  <si>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</si>
  <si>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</si>
  <si>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</si>
  <si>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</si>
  <si>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</si>
  <si>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</si>
  <si>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</si>
  <si>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</si>
  <si>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</si>
  <si>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</si>
  <si>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</si>
  <si>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</si>
  <si>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</si>
  <si>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</si>
  <si>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</si>
  <si>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</si>
  <si>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</si>
  <si>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</si>
  <si>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</si>
  <si>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</si>
  <si>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</si>
  <si>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</si>
  <si>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</si>
  <si>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</si>
  <si>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</si>
  <si>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</si>
  <si>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</si>
  <si>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</si>
  <si>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</si>
  <si>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</si>
  <si>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</si>
  <si>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</si>
  <si>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</si>
  <si>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</si>
  <si>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</si>
  <si>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</si>
  <si>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</si>
  <si>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</si>
  <si>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</si>
  <si>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</si>
  <si>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</si>
  <si>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</si>
  <si>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</si>
  <si>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</si>
  <si>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</si>
  <si>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</si>
  <si>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</si>
  <si>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</si>
  <si>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</si>
  <si>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</si>
  <si>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</si>
  <si>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</si>
  <si>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</si>
  <si>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</si>
  <si>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</si>
  <si>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</si>
  <si>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</si>
  <si>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</si>
  <si>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</si>
  <si>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</si>
  <si>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</si>
  <si>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</si>
  <si>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</si>
  <si>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</si>
  <si>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</si>
  <si>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</si>
  <si>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</si>
  <si>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</si>
  <si>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</si>
  <si>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</si>
  <si>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</si>
  <si>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</si>
  <si>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</si>
  <si>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</si>
  <si>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</si>
  <si>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</si>
  <si>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</si>
  <si>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</si>
  <si>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</si>
  <si>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</si>
  <si>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</si>
  <si>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</si>
  <si>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</si>
  <si>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</si>
  <si>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</si>
  <si>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</si>
  <si>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</si>
  <si>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</si>
  <si>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</si>
  <si>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</si>
  <si>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</si>
  <si>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</si>
  <si>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</si>
  <si>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</si>
  <si>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</si>
  <si>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</si>
  <si>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</si>
  <si>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</si>
  <si>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</si>
  <si>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</si>
  <si>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</si>
  <si>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</si>
  <si>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</si>
  <si>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</si>
  <si>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</si>
  <si>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</si>
  <si>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</si>
  <si>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</si>
  <si>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</si>
  <si>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</si>
  <si>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</si>
  <si>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</si>
  <si>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</si>
  <si>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</si>
  <si>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</si>
  <si>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</si>
  <si>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</si>
  <si>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</si>
  <si>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</si>
  <si>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</si>
  <si>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</si>
  <si>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</si>
  <si>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</si>
  <si>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</si>
  <si>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</si>
  <si>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</si>
  <si>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</si>
  <si>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</si>
  <si>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</si>
  <si>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</si>
  <si>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</si>
  <si>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</si>
  <si>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</si>
  <si>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</si>
  <si>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</si>
  <si>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</si>
  <si>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</si>
  <si>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</si>
  <si>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</si>
  <si>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</si>
  <si>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</si>
  <si>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</si>
  <si>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</si>
  <si>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</si>
  <si>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</si>
  <si>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</si>
  <si>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</si>
  <si>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</si>
  <si>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</si>
  <si>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</si>
  <si>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</si>
  <si>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</si>
  <si>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</si>
  <si>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</si>
  <si>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</si>
  <si>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</si>
  <si>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</si>
  <si>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</si>
  <si>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</si>
  <si>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</si>
  <si>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</si>
  <si>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</si>
  <si>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</si>
  <si>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</si>
  <si>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</si>
  <si>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</si>
  <si>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</si>
  <si>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</si>
  <si>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</si>
  <si>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</si>
  <si>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</si>
  <si>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</si>
  <si>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</si>
  <si>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</si>
  <si>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</si>
  <si>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</si>
  <si>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</si>
  <si>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</si>
  <si>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</si>
  <si>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</si>
  <si>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</si>
  <si>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</si>
  <si>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</si>
  <si>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</si>
  <si>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</si>
  <si>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</si>
  <si>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</si>
  <si>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</si>
  <si>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</si>
  <si>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</si>
  <si>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</si>
  <si>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</si>
  <si>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</si>
  <si>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</si>
  <si>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</si>
  <si>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</si>
  <si>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</si>
  <si>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</si>
  <si>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</si>
  <si>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</si>
  <si>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</si>
  <si>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</si>
  <si>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</si>
  <si>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</si>
  <si>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</si>
  <si>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</si>
  <si>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</si>
  <si>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</si>
  <si>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</si>
  <si>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</si>
  <si>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</si>
  <si>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</si>
  <si>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</si>
  <si>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</si>
  <si>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</si>
  <si>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</si>
  <si>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</si>
  <si>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</si>
  <si>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</si>
  <si>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</si>
  <si>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</si>
  <si>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</si>
  <si>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</si>
  <si>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</si>
  <si>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</si>
  <si>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</si>
  <si>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</si>
  <si>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</si>
  <si>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</si>
  <si>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</si>
  <si>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</si>
  <si>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</si>
  <si>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</si>
  <si>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</si>
  <si>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</si>
  <si>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</si>
  <si>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</si>
  <si>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</si>
  <si>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</si>
  <si>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</si>
  <si>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</si>
  <si>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</si>
  <si>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</si>
  <si>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</si>
  <si>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</si>
  <si>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</si>
  <si>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</si>
  <si>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</si>
  <si>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</si>
  <si>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</si>
  <si>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</si>
  <si>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</si>
  <si>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</si>
  <si>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</si>
  <si>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</si>
  <si>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</si>
  <si>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</si>
  <si>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</si>
  <si>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</si>
  <si>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</si>
  <si>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</si>
  <si>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</si>
  <si>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</si>
  <si>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</si>
  <si>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</si>
  <si>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</si>
  <si>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</si>
  <si>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</si>
  <si>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</si>
  <si>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</si>
  <si>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</si>
  <si>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</si>
  <si>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</si>
  <si>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</si>
  <si>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</si>
  <si>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</si>
  <si>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</si>
  <si>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</si>
  <si>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</si>
  <si>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</si>
  <si>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</si>
  <si>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</si>
  <si>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</si>
  <si>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</si>
  <si>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</si>
  <si>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</si>
  <si>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</si>
  <si>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</si>
  <si>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</si>
  <si>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</si>
  <si>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</si>
  <si>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</si>
  <si>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</si>
  <si>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</si>
  <si>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</si>
  <si>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</si>
  <si>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</si>
  <si>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</si>
  <si>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</si>
  <si>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</si>
  <si>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</si>
  <si>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</si>
  <si>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</si>
  <si>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</si>
  <si>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</si>
  <si>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</si>
  <si>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</si>
  <si>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</si>
  <si>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</si>
  <si>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</si>
  <si>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</si>
  <si>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</si>
  <si>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</si>
  <si>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</si>
  <si>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</si>
  <si>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</si>
  <si>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</si>
  <si>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</si>
  <si>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</si>
  <si>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</si>
  <si>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</si>
  <si>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</si>
  <si>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</si>
  <si>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</si>
  <si>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</si>
  <si>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</si>
  <si>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</si>
  <si>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</si>
  <si>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</si>
  <si>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</si>
  <si>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</si>
  <si>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</si>
  <si>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</si>
  <si>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</si>
  <si>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</si>
  <si>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</si>
  <si>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</si>
  <si>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</si>
  <si>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</si>
  <si>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</si>
  <si>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</si>
  <si>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</si>
  <si>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</si>
  <si>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</si>
  <si>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</si>
  <si>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</si>
  <si>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</si>
  <si>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</si>
  <si>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</si>
  <si>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</si>
  <si>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</si>
  <si>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</si>
  <si>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</si>
  <si>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</si>
  <si>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</si>
  <si>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</si>
  <si>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</si>
  <si>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</si>
  <si>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</si>
  <si>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</si>
  <si>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</si>
  <si>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</si>
  <si>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</si>
  <si>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</si>
  <si>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</si>
  <si>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</si>
  <si>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</si>
  <si>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</si>
  <si>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</si>
  <si>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</si>
  <si>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</si>
  <si>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</si>
  <si>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</si>
  <si>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</si>
  <si>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</si>
  <si>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</si>
  <si>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</si>
  <si>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</si>
  <si>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</si>
  <si>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</si>
  <si>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</si>
  <si>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</si>
  <si>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</si>
  <si>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</si>
  <si>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</si>
  <si>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</si>
  <si>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</si>
  <si>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</si>
  <si>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</si>
  <si>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</si>
  <si>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</si>
  <si>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</si>
  <si>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</si>
  <si>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</si>
  <si>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</si>
  <si>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</si>
  <si>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</si>
  <si>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</si>
  <si>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</si>
  <si>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</si>
  <si>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</si>
  <si>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</si>
  <si>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</si>
  <si>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</si>
  <si>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</si>
  <si>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</si>
  <si>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</si>
  <si>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</si>
  <si>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</si>
  <si>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</si>
  <si>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</si>
  <si>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</si>
  <si>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</si>
  <si>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</si>
  <si>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</si>
  <si>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</si>
  <si>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</si>
  <si>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</si>
  <si>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</si>
  <si>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</si>
  <si>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</si>
  <si>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</si>
  <si>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</si>
  <si>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</si>
  <si>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</si>
  <si>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</si>
  <si>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</si>
  <si>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</si>
  <si>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</si>
  <si>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</si>
  <si>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</si>
  <si>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</si>
  <si>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</si>
  <si>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</si>
  <si>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</si>
  <si>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</si>
  <si>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</si>
  <si>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</si>
  <si>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</si>
  <si>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</si>
  <si>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</si>
  <si>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</si>
  <si>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</si>
  <si>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</si>
  <si>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</si>
  <si>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</si>
  <si>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</si>
  <si>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</si>
  <si>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</si>
  <si>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</si>
  <si>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</si>
  <si>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</si>
  <si>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</si>
  <si>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</si>
  <si>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</si>
  <si>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</si>
  <si>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</si>
  <si>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</si>
  <si>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</si>
  <si>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</si>
  <si>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</si>
  <si>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</si>
  <si>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</si>
  <si>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</si>
  <si>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</si>
  <si>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</si>
  <si>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</si>
  <si>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</si>
  <si>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</si>
  <si>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</si>
  <si>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</si>
  <si>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</si>
  <si>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</si>
  <si>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</si>
  <si>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</si>
  <si>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</si>
  <si>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</si>
  <si>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</si>
  <si>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</si>
  <si>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</si>
  <si>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</si>
  <si>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</si>
  <si>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</si>
  <si>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</si>
  <si>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</si>
  <si>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</si>
  <si>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</si>
  <si>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</si>
  <si>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</si>
  <si>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</si>
  <si>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</si>
  <si>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</si>
  <si>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</si>
  <si>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</si>
  <si>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</si>
  <si>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</si>
  <si>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</si>
  <si>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</si>
  <si>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</si>
  <si>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</si>
  <si>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</si>
  <si>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</si>
  <si>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</si>
  <si>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</si>
  <si>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</si>
  <si>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</si>
  <si>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</si>
  <si>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</si>
  <si>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</si>
  <si>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</si>
  <si>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</si>
  <si>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</si>
  <si>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</si>
  <si>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</si>
  <si>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</si>
  <si>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</si>
  <si>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</si>
  <si>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</si>
  <si>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</si>
  <si>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</si>
  <si>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</si>
  <si>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</si>
  <si>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</si>
  <si>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</si>
  <si>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</si>
  <si>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</si>
  <si>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</si>
  <si>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</si>
  <si>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</si>
  <si>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</si>
  <si>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</si>
  <si>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</si>
  <si>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</si>
  <si>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</si>
  <si>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</si>
  <si>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</si>
  <si>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</si>
  <si>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</si>
  <si>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</si>
  <si>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</si>
  <si>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</si>
  <si>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</si>
  <si>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</si>
  <si>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</si>
  <si>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</si>
  <si>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</si>
  <si>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</si>
  <si>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</si>
  <si>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</si>
  <si>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</si>
  <si>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</si>
  <si>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</si>
  <si>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</si>
  <si>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</si>
  <si>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</si>
  <si>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</si>
  <si>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</si>
  <si>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</si>
  <si>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</si>
  <si>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</si>
  <si>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</si>
  <si>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</si>
  <si>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</si>
  <si>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</si>
  <si>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</si>
  <si>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</si>
  <si>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</si>
  <si>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</si>
  <si>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</si>
  <si>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</si>
  <si>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</si>
  <si>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</si>
  <si>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</si>
  <si>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</si>
  <si>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</si>
  <si>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</si>
  <si>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</si>
  <si>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</si>
  <si>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</si>
  <si>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</si>
  <si>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</si>
  <si>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</si>
  <si>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</si>
  <si>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</si>
  <si>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</si>
  <si>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</si>
  <si>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</si>
  <si>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</si>
  <si>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</si>
  <si>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</si>
  <si>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</si>
  <si>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</si>
  <si>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</si>
  <si>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</si>
  <si>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</si>
  <si>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</si>
  <si>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</si>
  <si>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</si>
  <si>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</si>
  <si>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</si>
  <si>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</si>
  <si>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</si>
  <si>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</si>
  <si>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</si>
  <si>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</si>
  <si>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</si>
  <si>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</si>
  <si>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</si>
  <si>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</si>
  <si>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</si>
  <si>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</si>
  <si>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</si>
  <si>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</si>
  <si>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</si>
  <si>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</si>
  <si>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</si>
  <si>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</si>
  <si>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</si>
  <si>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</si>
  <si>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</si>
  <si>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</si>
  <si>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</si>
  <si>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</si>
  <si>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</si>
  <si>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</si>
  <si>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</si>
  <si>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</si>
  <si>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</si>
  <si>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</si>
  <si>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</si>
  <si>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</si>
  <si>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</si>
  <si>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</si>
  <si>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</si>
  <si>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</si>
  <si>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</si>
  <si>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</si>
  <si>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</si>
  <si>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</si>
  <si>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</si>
  <si>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</si>
  <si>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</si>
  <si>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</si>
  <si>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</si>
  <si>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</si>
  <si>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</si>
  <si>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</si>
  <si>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</si>
  <si>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</si>
  <si>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</si>
  <si>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</si>
  <si>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</si>
  <si>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</si>
  <si>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</si>
  <si>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</si>
  <si>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</si>
  <si>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</si>
  <si>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</si>
  <si>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</si>
  <si>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</si>
  <si>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</si>
  <si>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</si>
  <si>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</si>
  <si>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</si>
  <si>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</si>
  <si>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</si>
  <si>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</si>
  <si>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</si>
  <si>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</si>
  <si>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</si>
  <si>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</si>
  <si>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</si>
  <si>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</si>
  <si>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</si>
  <si>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</si>
  <si>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</si>
  <si>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</si>
  <si>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</si>
  <si>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</si>
  <si>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</si>
  <si>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</si>
  <si>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</si>
  <si>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</si>
  <si>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</si>
  <si>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</si>
  <si>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</si>
  <si>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</si>
  <si>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</si>
  <si>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</si>
  <si>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</si>
  <si>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</si>
  <si>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</si>
  <si>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</si>
  <si>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</si>
  <si>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</si>
  <si>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</si>
  <si>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</si>
  <si>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</si>
  <si>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</si>
  <si>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</si>
  <si>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</si>
  <si>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</si>
  <si>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</si>
  <si>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</si>
  <si>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</si>
  <si>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</si>
  <si>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</si>
  <si>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</si>
  <si>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</si>
  <si>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</si>
  <si>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</si>
  <si>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</si>
  <si>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</si>
  <si>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</si>
  <si>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</si>
  <si>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</si>
  <si>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</si>
  <si>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</si>
  <si>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</si>
  <si>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</si>
  <si>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</si>
  <si>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</si>
  <si>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</si>
  <si>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</si>
  <si>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</si>
  <si>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</si>
  <si>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</si>
  <si>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</si>
  <si>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</si>
  <si>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</si>
  <si>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</si>
  <si>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</si>
  <si>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</si>
  <si>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</si>
  <si>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</si>
  <si>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</si>
  <si>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</si>
  <si>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</si>
  <si>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</si>
  <si>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</si>
  <si>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</si>
  <si>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</si>
  <si>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</si>
  <si>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</si>
  <si>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</si>
  <si>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</si>
  <si>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</si>
  <si>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</si>
  <si>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</si>
  <si>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</si>
  <si>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</si>
  <si>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</si>
  <si>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</si>
  <si>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</si>
  <si>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</si>
  <si>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</si>
  <si>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</si>
  <si>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</si>
  <si>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</si>
  <si>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</si>
  <si>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</si>
  <si>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</si>
  <si>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</si>
  <si>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</si>
  <si>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</si>
  <si>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</si>
  <si>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</si>
  <si>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</si>
  <si>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</si>
  <si>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</si>
  <si>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</si>
  <si>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</si>
  <si>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</si>
  <si>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</si>
  <si>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</si>
  <si>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</si>
  <si>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</si>
  <si>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</si>
  <si>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</si>
  <si>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</si>
  <si>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</si>
  <si>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</si>
  <si>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</si>
  <si>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</si>
  <si>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</si>
  <si>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</si>
  <si>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</si>
  <si>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</si>
  <si>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</si>
  <si>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</si>
  <si>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</si>
  <si>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</si>
  <si>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</si>
  <si>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</si>
  <si>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</si>
  <si>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</si>
  <si>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</si>
  <si>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</si>
  <si>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</si>
  <si>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</si>
  <si>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</si>
  <si>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</si>
  <si>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</si>
  <si>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</si>
  <si>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</si>
  <si>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</si>
  <si>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</si>
  <si>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</si>
  <si>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</si>
  <si>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</si>
  <si>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</si>
  <si>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</si>
  <si>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</si>
  <si>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</si>
  <si>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</si>
  <si>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</si>
  <si>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</si>
  <si>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</si>
  <si>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</si>
  <si>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</si>
  <si>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</si>
  <si>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</si>
  <si>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</si>
  <si>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</si>
  <si>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</si>
  <si>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</si>
  <si>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</si>
  <si>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</si>
  <si>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</si>
  <si>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</si>
  <si>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</si>
  <si>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</si>
  <si>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</si>
  <si>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</si>
  <si>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</si>
  <si>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</si>
  <si>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</si>
  <si>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</si>
  <si>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</si>
  <si>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</si>
  <si>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</si>
  <si>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</si>
  <si>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</si>
  <si>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</si>
  <si>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</si>
  <si>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</si>
  <si>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</si>
  <si>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</si>
  <si>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</si>
  <si>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</si>
  <si>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</si>
  <si>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</si>
  <si>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</si>
  <si>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</si>
  <si>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</si>
  <si>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</si>
  <si>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</si>
  <si>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</si>
  <si>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</si>
  <si>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</si>
  <si>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</si>
  <si>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</si>
  <si>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</si>
  <si>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</si>
  <si>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</si>
  <si>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</si>
  <si>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</si>
  <si>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</si>
  <si>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</si>
  <si>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</si>
  <si>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</si>
  <si>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</si>
  <si>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</si>
  <si>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</si>
  <si>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</si>
  <si>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</si>
  <si>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</si>
  <si>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</si>
  <si>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</si>
  <si>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</si>
  <si>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</si>
  <si>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</si>
  <si>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</si>
  <si>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</si>
  <si>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</si>
  <si>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</si>
  <si>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</si>
  <si>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</si>
  <si>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</si>
  <si>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</si>
  <si>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</si>
  <si>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</si>
  <si>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</si>
  <si>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</si>
  <si>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</si>
  <si>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</si>
  <si>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</si>
  <si>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</si>
  <si>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</si>
  <si>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</si>
  <si>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</si>
  <si>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</si>
  <si>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</si>
  <si>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</si>
  <si>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</si>
  <si>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</si>
  <si>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</si>
  <si>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</si>
  <si>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</si>
  <si>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</si>
  <si>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</si>
  <si>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</si>
  <si>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</si>
  <si>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</si>
  <si>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</si>
  <si>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</si>
  <si>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</si>
  <si>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</si>
  <si>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</si>
  <si>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</si>
  <si>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</si>
  <si>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</si>
  <si>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</si>
  <si>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</si>
  <si>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</si>
  <si>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</si>
  <si>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</si>
  <si>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</si>
  <si>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</si>
  <si>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</si>
  <si>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</si>
  <si>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</si>
  <si>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</si>
  <si>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</si>
  <si>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</si>
  <si>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</si>
  <si>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</si>
  <si>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</si>
  <si>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</si>
  <si>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</si>
  <si>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</si>
  <si>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</si>
  <si>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</si>
  <si>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</si>
  <si>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</si>
  <si>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</si>
  <si>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</si>
  <si>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</si>
  <si>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</si>
  <si>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</si>
  <si>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</si>
  <si>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</si>
  <si>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</si>
  <si>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</si>
  <si>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</si>
  <si>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</si>
  <si>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</si>
  <si>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</si>
  <si>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</si>
  <si>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</si>
  <si>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</si>
  <si>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</si>
  <si>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</si>
  <si>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</si>
  <si>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</si>
  <si>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</si>
  <si>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</si>
  <si>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</si>
  <si>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</si>
  <si>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</si>
  <si>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</si>
  <si>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</si>
  <si>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</si>
  <si>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</si>
  <si>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</si>
  <si>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</si>
  <si>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</si>
  <si>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</si>
  <si>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</si>
  <si>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</si>
  <si>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</si>
  <si>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</si>
  <si>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</si>
  <si>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</si>
  <si>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</si>
  <si>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</si>
  <si>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</si>
  <si>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</si>
  <si>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</si>
  <si>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</si>
  <si>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</si>
  <si>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</si>
  <si>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</si>
  <si>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</si>
  <si>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</si>
  <si>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</si>
  <si>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</si>
  <si>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</si>
  <si>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</si>
  <si>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</si>
  <si>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</si>
  <si>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</si>
  <si>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</si>
  <si>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</si>
  <si>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</si>
  <si>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</si>
  <si>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</si>
  <si>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</si>
  <si>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</si>
  <si>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</si>
  <si>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</si>
  <si>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</si>
  <si>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</si>
  <si>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</si>
  <si>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</si>
  <si>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</si>
  <si>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</si>
  <si>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</si>
  <si>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</si>
  <si>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</si>
  <si>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</si>
  <si>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</si>
  <si>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</si>
  <si>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</si>
  <si>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</si>
  <si>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</si>
  <si>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</si>
  <si>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</si>
  <si>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</si>
  <si>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</si>
  <si>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</si>
  <si>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</si>
  <si>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</si>
  <si>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</si>
  <si>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</si>
  <si>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</si>
  <si>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</si>
  <si>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</si>
  <si>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</si>
  <si>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</si>
  <si>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</si>
  <si>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</si>
  <si>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</si>
  <si>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</si>
  <si>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</si>
  <si>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</si>
  <si>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</si>
  <si>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</si>
  <si>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</si>
  <si>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</si>
  <si>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</si>
  <si>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</si>
  <si>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</si>
  <si>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</si>
  <si>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</si>
  <si>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</si>
  <si>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</si>
  <si>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</si>
  <si>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</si>
  <si>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</si>
  <si>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</si>
  <si>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</si>
  <si>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</si>
  <si>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</si>
  <si>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</si>
  <si>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</si>
  <si>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</si>
  <si>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</si>
  <si>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</si>
  <si>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</si>
  <si>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</si>
  <si>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</si>
  <si>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</si>
  <si>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</si>
  <si>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</si>
  <si>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</si>
  <si>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</si>
  <si>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</si>
  <si>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</si>
  <si>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</si>
  <si>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</si>
  <si>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</si>
  <si>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</si>
  <si>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</si>
  <si>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</si>
  <si>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</si>
  <si>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</si>
  <si>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</si>
  <si>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</si>
  <si>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</si>
  <si>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</si>
  <si>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</si>
  <si>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</si>
  <si>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</si>
  <si>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</si>
  <si>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</si>
  <si>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</si>
  <si>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</si>
  <si>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</si>
  <si>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</si>
  <si>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</si>
  <si>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</si>
  <si>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</si>
  <si>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</si>
  <si>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</si>
  <si>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</si>
  <si>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</si>
  <si>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</si>
  <si>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</si>
  <si>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</si>
  <si>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</si>
  <si>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</si>
  <si>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</si>
  <si>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</si>
  <si>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</si>
  <si>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</si>
  <si>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</si>
  <si>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</si>
  <si>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</si>
  <si>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</si>
  <si>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</si>
  <si>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</si>
  <si>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</si>
  <si>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</si>
  <si>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</si>
  <si>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</si>
  <si>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</si>
  <si>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</si>
  <si>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</si>
  <si>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</si>
  <si>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</si>
  <si>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</si>
  <si>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</si>
  <si>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</si>
  <si>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</si>
  <si>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</si>
  <si>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</si>
  <si>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</si>
  <si>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</si>
  <si>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</si>
  <si>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</si>
  <si>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</si>
  <si>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</si>
  <si>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</si>
  <si>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</si>
  <si>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</si>
  <si>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</si>
  <si>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</si>
  <si>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</si>
  <si>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</si>
  <si>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</si>
  <si>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</si>
  <si>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</si>
  <si>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</si>
  <si>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</si>
  <si>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</si>
  <si>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</si>
  <si>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</si>
  <si>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</si>
  <si>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</si>
  <si>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</si>
  <si>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</si>
  <si>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</si>
  <si>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</si>
  <si>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</si>
  <si>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</si>
  <si>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</si>
  <si>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</si>
  <si>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</si>
  <si>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</si>
  <si>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</si>
  <si>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</si>
  <si>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</si>
  <si>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</si>
  <si>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</si>
  <si>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</si>
  <si>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</si>
  <si>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</si>
  <si>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</si>
  <si>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</si>
  <si>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</si>
  <si>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</si>
  <si>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</si>
  <si>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</si>
  <si>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</si>
  <si>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</si>
  <si>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</si>
  <si>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</si>
  <si>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</si>
  <si>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</si>
  <si>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</si>
  <si>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</si>
  <si>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</si>
  <si>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</si>
  <si>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</si>
  <si>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</si>
  <si>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</si>
  <si>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</si>
  <si>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</si>
  <si>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</si>
  <si>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</si>
  <si>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</si>
  <si>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</si>
  <si>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</si>
  <si>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</si>
  <si>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</si>
  <si>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</si>
  <si>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</si>
  <si>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</si>
  <si>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</si>
  <si>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</si>
  <si>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</si>
  <si>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</si>
  <si>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</si>
  <si>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</si>
  <si>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</si>
  <si>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</si>
  <si>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</si>
  <si>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</si>
  <si>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</si>
  <si>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</si>
  <si>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</si>
  <si>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</si>
  <si>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</si>
  <si>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</si>
  <si>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</si>
  <si>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</si>
  <si>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</si>
  <si>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</si>
  <si>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</si>
  <si>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</si>
  <si>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</si>
  <si>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</si>
  <si>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</si>
  <si>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</si>
  <si>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</si>
  <si>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</si>
  <si>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</si>
  <si>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</si>
  <si>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</si>
  <si>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</si>
  <si>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</si>
  <si>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</si>
  <si>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</si>
  <si>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</si>
  <si>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</si>
  <si>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</si>
  <si>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</si>
  <si>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</si>
  <si>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</si>
  <si>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</si>
  <si>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</si>
  <si>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</si>
  <si>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</si>
  <si>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</si>
  <si>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</si>
  <si>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</si>
  <si>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</si>
  <si>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</si>
  <si>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</si>
  <si>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</si>
  <si>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</si>
  <si>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</si>
  <si>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</si>
  <si>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</si>
  <si>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</si>
  <si>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</si>
  <si>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</si>
  <si>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</si>
  <si>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</si>
  <si>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</si>
  <si>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</si>
  <si>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</si>
  <si>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</si>
  <si>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</si>
  <si>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</si>
  <si>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</si>
  <si>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</si>
  <si>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</si>
  <si>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</si>
  <si>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</si>
  <si>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</si>
  <si>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</si>
  <si>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</si>
  <si>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</si>
  <si>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</si>
  <si>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</si>
  <si>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</si>
  <si>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</si>
  <si>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</si>
  <si>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</si>
  <si>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</si>
  <si>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</si>
  <si>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</si>
  <si>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</si>
  <si>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</si>
  <si>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</si>
  <si>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</si>
  <si>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</si>
  <si>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</si>
  <si>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</si>
  <si>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</si>
  <si>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</si>
  <si>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</si>
  <si>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</si>
  <si>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</si>
  <si>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</si>
  <si>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</si>
  <si>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</si>
  <si>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</si>
  <si>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</si>
  <si>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</si>
  <si>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</si>
  <si>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</si>
  <si>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</si>
  <si>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</si>
  <si>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</si>
  <si>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</si>
  <si>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</si>
  <si>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</si>
  <si>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</si>
  <si>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</si>
  <si>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</si>
  <si>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</si>
  <si>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</si>
  <si>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</si>
  <si>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</si>
  <si>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</si>
  <si>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</si>
  <si>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</si>
  <si>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</si>
  <si>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</si>
  <si>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</si>
  <si>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</si>
  <si>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</si>
  <si>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</si>
  <si>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</si>
  <si>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</si>
  <si>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</si>
  <si>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</si>
  <si>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</si>
  <si>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</si>
  <si>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</si>
  <si>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</si>
  <si>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</si>
  <si>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</si>
  <si>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</si>
  <si>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</si>
  <si>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</si>
  <si>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</si>
  <si>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</si>
  <si>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</si>
  <si>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</si>
  <si>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</si>
  <si>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</si>
  <si>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</si>
  <si>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</si>
  <si>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</si>
  <si>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</si>
  <si>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</si>
  <si>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</si>
  <si>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</si>
  <si>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</si>
  <si>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</si>
  <si>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</si>
  <si>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</si>
  <si>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</si>
  <si>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</si>
  <si>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</si>
  <si>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</si>
  <si>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</si>
  <si>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</si>
  <si>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</si>
  <si>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</si>
  <si>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</si>
  <si>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</si>
  <si>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</si>
  <si>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</si>
  <si>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</si>
  <si>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</si>
  <si>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</si>
  <si>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</si>
  <si>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</si>
  <si>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</si>
  <si>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</si>
  <si>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</si>
  <si>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</si>
  <si>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</si>
  <si>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</si>
  <si>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</si>
  <si>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</si>
  <si>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</si>
  <si>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</si>
  <si>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</si>
  <si>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</si>
  <si>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</si>
  <si>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</si>
  <si>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</si>
  <si>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</si>
  <si>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</si>
  <si>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</si>
  <si>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</si>
  <si>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</si>
  <si>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</si>
  <si>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</si>
  <si>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</si>
  <si>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</si>
  <si>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</si>
  <si>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</si>
  <si>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</si>
  <si>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</si>
  <si>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</si>
  <si>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</si>
  <si>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</si>
  <si>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</si>
  <si>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</si>
  <si>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</si>
  <si>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</si>
  <si>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</si>
  <si>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</si>
  <si>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</si>
  <si>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</si>
  <si>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</si>
  <si>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</si>
  <si>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</si>
  <si>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</si>
  <si>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</si>
  <si>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</si>
  <si>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</si>
  <si>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</si>
  <si>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</si>
  <si>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</si>
  <si>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</si>
  <si>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</si>
  <si>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</si>
  <si>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</si>
  <si>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</si>
  <si>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</si>
  <si>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</si>
  <si>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</si>
  <si>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</si>
  <si>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</si>
  <si>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</si>
  <si>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</si>
  <si>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</si>
  <si>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</si>
  <si>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</si>
  <si>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</si>
  <si>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</si>
  <si>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</si>
  <si>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</si>
  <si>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</si>
  <si>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</si>
  <si>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</si>
  <si>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</si>
  <si>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</si>
  <si>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</si>
  <si>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</si>
  <si>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</si>
  <si>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</si>
  <si>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</si>
  <si>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</si>
  <si>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</si>
  <si>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</si>
  <si>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</si>
  <si>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</si>
  <si>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</si>
  <si>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</si>
  <si>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</si>
  <si>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</si>
  <si>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</si>
  <si>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</si>
  <si>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</si>
  <si>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</si>
  <si>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</si>
  <si>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</si>
  <si>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</si>
  <si>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</si>
  <si>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</si>
  <si>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</si>
  <si>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</si>
  <si>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</si>
  <si>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</si>
  <si>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</si>
  <si>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</si>
  <si>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</si>
  <si>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</si>
  <si>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</si>
  <si>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</si>
  <si>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</si>
  <si>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</si>
  <si>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</si>
  <si>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</si>
  <si>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</si>
  <si>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</si>
  <si>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</si>
  <si>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</si>
  <si>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</si>
  <si>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</si>
  <si>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</si>
  <si>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</si>
  <si>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</si>
  <si>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</si>
  <si>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</si>
  <si>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</si>
  <si>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</si>
  <si>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</si>
  <si>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</si>
  <si>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</si>
  <si>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</si>
  <si>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</si>
  <si>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</si>
  <si>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</si>
  <si>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</si>
  <si>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</si>
  <si>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</si>
  <si>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</si>
  <si>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</si>
  <si>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</si>
  <si>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</si>
  <si>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</si>
  <si>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</si>
  <si>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</si>
  <si>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</si>
  <si>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</si>
  <si>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</si>
  <si>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</si>
  <si>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</si>
  <si>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</si>
  <si>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</si>
  <si>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</si>
  <si>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</si>
  <si>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</si>
  <si>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</si>
  <si>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</si>
  <si>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</si>
  <si>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</si>
  <si>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</si>
  <si>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</si>
  <si>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</si>
  <si>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</si>
  <si>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</si>
  <si>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</si>
  <si>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</si>
  <si>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</si>
  <si>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</si>
  <si>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</si>
  <si>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</si>
  <si>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</si>
  <si>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</si>
  <si>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</si>
  <si>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</si>
  <si>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</si>
  <si>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</si>
  <si>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</si>
  <si>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</si>
  <si>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</si>
  <si>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</si>
  <si>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</si>
  <si>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</si>
  <si>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</si>
  <si>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</si>
  <si>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</si>
  <si>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</si>
  <si>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</si>
  <si>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</si>
  <si>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</si>
  <si>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</si>
  <si>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</si>
  <si>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</si>
  <si>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</si>
  <si>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</si>
  <si>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</si>
  <si>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</si>
  <si>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</si>
  <si>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</si>
  <si>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</si>
  <si>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</si>
  <si>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</si>
  <si>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</si>
  <si>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</si>
  <si>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</si>
  <si>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</si>
  <si>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</si>
  <si>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</si>
  <si>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</si>
  <si>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</si>
  <si>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</si>
  <si>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</si>
  <si>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</si>
  <si>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</si>
  <si>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</si>
  <si>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</si>
  <si>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</si>
  <si>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</si>
  <si>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</si>
  <si>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</si>
  <si>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</si>
  <si>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</si>
  <si>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</si>
  <si>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</si>
  <si>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</si>
  <si>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</si>
  <si>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</si>
  <si>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</si>
  <si>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</si>
  <si>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</si>
  <si>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</si>
  <si>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</si>
  <si>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</si>
  <si>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</si>
  <si>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</si>
  <si>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</si>
  <si>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</si>
  <si>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</si>
  <si>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</si>
  <si>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</si>
  <si>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</si>
  <si>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</si>
  <si>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</si>
  <si>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</si>
  <si>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</si>
  <si>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</si>
  <si>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</si>
  <si>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</si>
  <si>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</si>
  <si>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</si>
  <si>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</si>
  <si>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</si>
  <si>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</si>
  <si>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</si>
  <si>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</si>
  <si>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</si>
  <si>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</si>
  <si>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</si>
  <si>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</si>
  <si>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</si>
  <si>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</si>
  <si>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</si>
  <si>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</si>
  <si>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</si>
  <si>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</si>
  <si>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</si>
  <si>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</si>
  <si>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</si>
  <si>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</si>
  <si>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</si>
  <si>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</si>
  <si>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</si>
  <si>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</si>
  <si>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</si>
  <si>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</si>
  <si>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</si>
  <si>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</si>
  <si>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</si>
  <si>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</si>
  <si>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</si>
  <si>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</si>
  <si>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</si>
  <si>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</si>
  <si>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</si>
  <si>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</si>
  <si>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</si>
  <si>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</si>
  <si>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</si>
  <si>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</si>
  <si>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</si>
  <si>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</si>
  <si>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</si>
  <si>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</si>
  <si>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</si>
  <si>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</si>
  <si>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</si>
  <si>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</si>
  <si>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</si>
  <si>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</si>
  <si>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</si>
  <si>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</si>
  <si>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</si>
  <si>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</si>
  <si>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</si>
  <si>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</si>
  <si>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</si>
  <si>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</si>
  <si>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</si>
  <si>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</si>
  <si>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</si>
  <si>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</si>
  <si>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</si>
  <si>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</si>
  <si>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</si>
  <si>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</si>
  <si>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</si>
  <si>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</si>
  <si>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</si>
  <si>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</si>
  <si>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</si>
  <si>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</si>
  <si>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</si>
  <si>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</si>
  <si>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</si>
  <si>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</si>
  <si>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</si>
  <si>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</si>
  <si>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</si>
  <si>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</si>
  <si>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</si>
  <si>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</si>
  <si>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</si>
  <si>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</si>
  <si>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</si>
  <si>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</si>
  <si>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</si>
  <si>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</si>
  <si>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</si>
  <si>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</si>
  <si>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</si>
  <si>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</si>
  <si>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</si>
  <si>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</si>
  <si>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</si>
  <si>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</si>
  <si>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</si>
  <si>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</si>
  <si>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</si>
  <si>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</si>
  <si>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</si>
  <si>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</si>
  <si>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</si>
  <si>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</si>
  <si>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</si>
  <si>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</si>
  <si>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</si>
  <si>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</si>
  <si>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</si>
  <si>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</si>
  <si>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</si>
  <si>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</si>
  <si>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</si>
  <si>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</si>
  <si>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</si>
  <si>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</si>
  <si>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</si>
  <si>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</si>
  <si>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</si>
  <si>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</si>
  <si>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</si>
  <si>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</si>
  <si>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</si>
  <si>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</si>
  <si>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</si>
  <si>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</si>
  <si>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</si>
  <si>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</si>
  <si>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</si>
  <si>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</si>
  <si>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</si>
  <si>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</si>
  <si>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</si>
  <si>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</si>
  <si>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</si>
  <si>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</si>
  <si>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</si>
  <si>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</si>
  <si>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</si>
  <si>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</si>
  <si>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</si>
  <si>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</si>
  <si>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</si>
  <si>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</si>
  <si>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</si>
  <si>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</si>
  <si>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</si>
  <si>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</si>
  <si>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</si>
  <si>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</si>
  <si>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</si>
  <si>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</si>
  <si>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</si>
  <si>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</si>
  <si>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</si>
  <si>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</si>
  <si>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</si>
  <si>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</si>
  <si>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</si>
  <si>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</si>
  <si>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</si>
  <si>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</si>
  <si>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</si>
  <si>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</si>
  <si>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</si>
  <si>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</si>
  <si>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</si>
  <si>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</si>
  <si>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</si>
  <si>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</si>
  <si>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</si>
  <si>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</si>
  <si>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</si>
  <si>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</si>
  <si>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</si>
  <si>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</si>
  <si>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</si>
  <si>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</si>
  <si>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</si>
  <si>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</si>
  <si>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</si>
  <si>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</si>
  <si>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</si>
  <si>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</si>
  <si>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</si>
  <si>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</si>
  <si>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</si>
  <si>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</si>
  <si>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</si>
  <si>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</si>
  <si>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</si>
  <si>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</si>
  <si>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</si>
  <si>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</si>
  <si>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</si>
  <si>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</si>
  <si>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</si>
  <si>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</si>
  <si>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</si>
  <si>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</si>
  <si>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</si>
  <si>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Государственный комитет Республики Татарстан по тарифам</t>
  </si>
  <si>
    <t>Официальный сайт правовой информации Министерства юстиции РТ:  http//pravo.tatarstan.ru</t>
  </si>
  <si>
    <t>420021, Казань, Тукая, 162</t>
  </si>
  <si>
    <t>Абдулхаков Рустам Рифгатович</t>
  </si>
  <si>
    <t>Камалова Эльвира Салиховна</t>
  </si>
  <si>
    <t>начальник ПФО</t>
  </si>
  <si>
    <t>(843) 211 12 96</t>
  </si>
  <si>
    <t>pfo-kazenergo@mail.ru</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</si>
  <si>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</si>
  <si>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</si>
  <si>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</si>
  <si>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</si>
  <si>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</si>
  <si>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</si>
  <si>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</si>
  <si>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</si>
  <si>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</si>
  <si>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</si>
  <si>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</si>
  <si>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</si>
  <si>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</si>
  <si>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</si>
  <si>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</si>
  <si>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</si>
  <si>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</si>
  <si>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</si>
  <si>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</si>
  <si>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</si>
  <si>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</si>
  <si>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</si>
  <si>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</si>
  <si>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</si>
  <si>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</si>
  <si>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</si>
  <si>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</si>
  <si>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</si>
  <si>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</si>
  <si>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</si>
  <si>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</si>
  <si>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</si>
  <si>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</si>
  <si>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</si>
  <si>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</si>
  <si>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</si>
  <si>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</si>
  <si>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</si>
  <si>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</si>
  <si>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</si>
  <si>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</si>
  <si>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</si>
  <si>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</si>
  <si>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</si>
  <si>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</si>
  <si>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</si>
  <si>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</si>
  <si>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</si>
  <si>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</si>
  <si>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</si>
  <si>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</si>
  <si>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</si>
  <si>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</si>
  <si>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</si>
  <si>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</si>
  <si>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</si>
  <si>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</si>
  <si>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</si>
  <si>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</si>
  <si>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</si>
  <si>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</si>
  <si>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</si>
  <si>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</si>
  <si>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</si>
  <si>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</si>
  <si>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</si>
  <si>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</si>
  <si>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</si>
  <si>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</si>
  <si>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</si>
  <si>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</si>
  <si>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</si>
  <si>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</si>
  <si>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</si>
  <si>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</si>
  <si>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</si>
  <si>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</si>
  <si>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</si>
  <si>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</si>
  <si>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</si>
  <si>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</si>
  <si>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</si>
  <si>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</si>
  <si>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</si>
  <si>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</si>
  <si>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</si>
  <si>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</si>
  <si>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</si>
  <si>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</si>
  <si>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</si>
  <si>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</si>
  <si>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</si>
  <si>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</si>
  <si>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</si>
  <si>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</si>
  <si>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166001001</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</si>
  <si>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</si>
  <si>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</si>
  <si>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</si>
  <si>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</si>
  <si>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</si>
  <si>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</si>
  <si>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</si>
  <si>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</si>
  <si>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</si>
  <si>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</si>
  <si>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</si>
  <si>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</si>
  <si>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</si>
  <si>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</si>
  <si>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</si>
  <si>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</si>
  <si>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</si>
  <si>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</si>
  <si>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</si>
  <si>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</si>
  <si>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</si>
  <si>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</si>
  <si>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</si>
  <si>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</si>
  <si>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</si>
  <si>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</si>
  <si>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</si>
  <si>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</si>
  <si>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</si>
  <si>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</si>
  <si>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</si>
  <si>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</si>
  <si>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</si>
  <si>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</si>
  <si>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</si>
  <si>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</si>
  <si>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</si>
  <si>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</si>
  <si>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</si>
  <si>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</si>
  <si>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</si>
  <si>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</si>
  <si>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</si>
  <si>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</si>
  <si>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</si>
  <si>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</si>
  <si>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</si>
  <si>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</si>
  <si>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</si>
  <si>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</si>
  <si>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</si>
  <si>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</si>
  <si>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</si>
  <si>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</si>
  <si>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</si>
  <si>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</si>
  <si>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</si>
  <si>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</si>
  <si>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</si>
  <si>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</si>
  <si>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</si>
  <si>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</si>
  <si>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28953157</t>
  </si>
  <si>
    <t>АО "Транснефть-Прикамье"</t>
  </si>
  <si>
    <t>1645000340</t>
  </si>
  <si>
    <t>28822219</t>
  </si>
  <si>
    <t>АО "Энергоцентр "Майский"</t>
  </si>
  <si>
    <t>1648028150</t>
  </si>
  <si>
    <t>165201001</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</si>
  <si>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</si>
  <si>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</si>
  <si>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</si>
  <si>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</si>
  <si>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</si>
  <si>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</si>
  <si>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</si>
  <si>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</si>
  <si>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</si>
  <si>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</si>
  <si>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</si>
  <si>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164501001</t>
  </si>
  <si>
    <t>30980907</t>
  </si>
  <si>
    <t>ГАУ "МЦ "Волга"</t>
  </si>
  <si>
    <t>1624012802</t>
  </si>
  <si>
    <t>28817309</t>
  </si>
  <si>
    <t>ГБУ "Управление материального обеспечения"</t>
  </si>
  <si>
    <t>1660050458</t>
  </si>
  <si>
    <t>1620001863</t>
  </si>
  <si>
    <t>162001001</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</si>
  <si>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</si>
  <si>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</si>
  <si>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</si>
  <si>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</si>
  <si>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</si>
  <si>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</si>
  <si>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</si>
  <si>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</si>
  <si>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</si>
  <si>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</si>
  <si>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</si>
  <si>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</si>
  <si>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</si>
  <si>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164201001</t>
  </si>
  <si>
    <t>27656185</t>
  </si>
  <si>
    <t>ЗАО "Татгазэнерго"</t>
  </si>
  <si>
    <t>1655098239</t>
  </si>
  <si>
    <t>162702001</t>
  </si>
  <si>
    <t>30478706</t>
  </si>
  <si>
    <t>ЗАО «РБФ им. Куйбышева»</t>
  </si>
  <si>
    <t>1622001940</t>
  </si>
  <si>
    <t>162201001</t>
  </si>
  <si>
    <t>165001001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</si>
  <si>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</si>
  <si>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</si>
  <si>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</si>
  <si>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</si>
  <si>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</si>
  <si>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</si>
  <si>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</si>
  <si>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</si>
  <si>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</si>
  <si>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</si>
  <si>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</si>
  <si>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</si>
  <si>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</si>
  <si>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</si>
  <si>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</si>
  <si>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</si>
  <si>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</si>
  <si>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</si>
  <si>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</si>
  <si>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</si>
  <si>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</si>
  <si>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</si>
  <si>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</si>
  <si>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</si>
  <si>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</si>
  <si>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</si>
  <si>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</si>
  <si>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</si>
  <si>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</si>
  <si>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</si>
  <si>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</si>
  <si>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</si>
  <si>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</si>
  <si>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</si>
  <si>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</si>
  <si>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</si>
  <si>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</si>
  <si>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</si>
  <si>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</si>
  <si>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</si>
  <si>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</si>
  <si>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</si>
  <si>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</si>
  <si>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</si>
  <si>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</si>
  <si>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</si>
  <si>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</si>
  <si>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</si>
  <si>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</si>
  <si>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</si>
  <si>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</si>
  <si>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</si>
  <si>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</si>
  <si>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</si>
  <si>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</si>
  <si>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</si>
  <si>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</si>
  <si>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</si>
  <si>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</si>
  <si>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</si>
  <si>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</si>
  <si>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</si>
  <si>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</si>
  <si>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163401001</t>
  </si>
  <si>
    <t>26354392</t>
  </si>
  <si>
    <t>МУП "Светсервис"</t>
  </si>
  <si>
    <t>1644031761</t>
  </si>
  <si>
    <t>26354376</t>
  </si>
  <si>
    <t>МУП "Сельхозжилсервис"</t>
  </si>
  <si>
    <t>1643006561</t>
  </si>
  <si>
    <t>26354371</t>
  </si>
  <si>
    <t>МУП "Теплосервис"</t>
  </si>
  <si>
    <t>1642004226</t>
  </si>
  <si>
    <t>28983667</t>
  </si>
  <si>
    <t>МУП "Теплоэнергосервис"</t>
  </si>
  <si>
    <t>1634009125</t>
  </si>
  <si>
    <t>163901001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</si>
  <si>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</si>
  <si>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</si>
  <si>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</si>
  <si>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</si>
  <si>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</si>
  <si>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</si>
  <si>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</si>
  <si>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</si>
  <si>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</si>
  <si>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</si>
  <si>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</si>
  <si>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</si>
  <si>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</si>
  <si>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</si>
  <si>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</si>
  <si>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</si>
  <si>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165801001</t>
  </si>
  <si>
    <t>164701001</t>
  </si>
  <si>
    <t>28492948</t>
  </si>
  <si>
    <t>ОАО "Зеленодольский завод имени А.М.Горького" Санаторий-профилакторий "Дельфин"</t>
  </si>
  <si>
    <t>1648013442</t>
  </si>
  <si>
    <t>1656002652</t>
  </si>
  <si>
    <t>26467125</t>
  </si>
  <si>
    <t>ОАО "Казанский завод Медтехника"</t>
  </si>
  <si>
    <t>1660008880</t>
  </si>
  <si>
    <t>28031957</t>
  </si>
  <si>
    <t>ОАО "Казанькомпрессормаш"</t>
  </si>
  <si>
    <t>1660004878</t>
  </si>
  <si>
    <t>ОАО "Казтрансстрой"</t>
  </si>
  <si>
    <t>1655023882</t>
  </si>
  <si>
    <t>30354432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</si>
  <si>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</si>
  <si>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</si>
  <si>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</si>
  <si>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</si>
  <si>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</si>
  <si>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</si>
  <si>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</si>
  <si>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</si>
  <si>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</si>
  <si>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160101001</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</si>
  <si>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</si>
  <si>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</si>
  <si>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</si>
  <si>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</si>
  <si>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</si>
  <si>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</si>
  <si>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</si>
  <si>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</si>
  <si>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</si>
  <si>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</si>
  <si>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</si>
  <si>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</si>
  <si>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</si>
  <si>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</si>
  <si>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163601001</t>
  </si>
  <si>
    <t>26354443</t>
  </si>
  <si>
    <t>ОАО "Таткоммунпромкомплект"</t>
  </si>
  <si>
    <t>1655063645</t>
  </si>
  <si>
    <t>26516084</t>
  </si>
  <si>
    <t>ОАО "Таттеплосбыт"</t>
  </si>
  <si>
    <t>1657092881</t>
  </si>
  <si>
    <t>01-04-2010 00:00:00</t>
  </si>
  <si>
    <t>26354365</t>
  </si>
  <si>
    <t>ОАО "Тетюшское ПТС"</t>
  </si>
  <si>
    <t>1638004921</t>
  </si>
  <si>
    <t>163801001</t>
  </si>
  <si>
    <t>30842616</t>
  </si>
  <si>
    <t>ОАО "Челны Холод"</t>
  </si>
  <si>
    <t>1650079031</t>
  </si>
  <si>
    <t>26354428</t>
  </si>
  <si>
    <t>ОАО "Чистопольское предприятие тепловых сетей"</t>
  </si>
  <si>
    <t>1652011455</t>
  </si>
  <si>
    <t>26354360</t>
  </si>
  <si>
    <t>ОАО "Шеморданское МПП ЖКХ Сабинского района"</t>
  </si>
  <si>
    <t>1635005684</t>
  </si>
  <si>
    <t>160501001</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</si>
  <si>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</si>
  <si>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</si>
  <si>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</si>
  <si>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</si>
  <si>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</si>
  <si>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</si>
  <si>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</si>
  <si>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</si>
  <si>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</si>
  <si>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</si>
  <si>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</si>
  <si>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</si>
  <si>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</si>
  <si>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</si>
  <si>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</si>
  <si>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</si>
  <si>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</si>
  <si>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</si>
  <si>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</si>
  <si>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</si>
  <si>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</si>
  <si>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</si>
  <si>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</si>
  <si>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</si>
  <si>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</si>
  <si>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</si>
  <si>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</si>
  <si>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</si>
  <si>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</si>
  <si>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</si>
  <si>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</si>
  <si>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</si>
  <si>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</si>
  <si>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28954060</t>
  </si>
  <si>
    <t>ООО "Завод ЖБИ Элеваторстой"</t>
  </si>
  <si>
    <t>1659118246</t>
  </si>
  <si>
    <t>26354358</t>
  </si>
  <si>
    <t>ООО "Инженерные сети Кощаковские"</t>
  </si>
  <si>
    <t>1633006160</t>
  </si>
  <si>
    <t>26354320</t>
  </si>
  <si>
    <t>ООО "Инженерные сети"</t>
  </si>
  <si>
    <t>1605004563</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</si>
  <si>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</si>
  <si>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</si>
  <si>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</si>
  <si>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</si>
  <si>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</si>
  <si>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</si>
  <si>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</si>
  <si>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</si>
  <si>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</si>
  <si>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</si>
  <si>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</si>
  <si>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</si>
  <si>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</si>
  <si>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</si>
  <si>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</si>
  <si>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</si>
  <si>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</si>
  <si>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</si>
  <si>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</si>
  <si>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</si>
  <si>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</si>
  <si>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</si>
  <si>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</si>
  <si>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</si>
  <si>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</si>
  <si>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</si>
  <si>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</si>
  <si>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11-01-2011 00:00:00</t>
  </si>
  <si>
    <t>26467112</t>
  </si>
  <si>
    <t>ООО "Карат"</t>
  </si>
  <si>
    <t>1655072671</t>
  </si>
  <si>
    <t>26354369</t>
  </si>
  <si>
    <t>ООО "Коммунальные сети - Бетьки"</t>
  </si>
  <si>
    <t>1639035143</t>
  </si>
  <si>
    <t>26354368</t>
  </si>
  <si>
    <t>ООО "Коммунальные сети - Татарстан"</t>
  </si>
  <si>
    <t>1639035055</t>
  </si>
  <si>
    <t>26412782</t>
  </si>
  <si>
    <t>ООО "Коммунальные сети Дрожжаное"</t>
  </si>
  <si>
    <t>1617004014</t>
  </si>
  <si>
    <t>160401001</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</si>
  <si>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</si>
  <si>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</si>
  <si>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</si>
  <si>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</si>
  <si>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</si>
  <si>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</si>
  <si>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</si>
  <si>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</si>
  <si>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</si>
  <si>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</si>
  <si>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</si>
  <si>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</si>
  <si>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</si>
  <si>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</si>
  <si>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</si>
  <si>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</si>
  <si>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</si>
  <si>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</si>
  <si>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</si>
  <si>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</si>
  <si>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</si>
  <si>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</si>
  <si>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28422851</t>
  </si>
  <si>
    <t>ООО "Нижнекамксий Жилкомсервис"</t>
  </si>
  <si>
    <t>1651068882</t>
  </si>
  <si>
    <t>26542465</t>
  </si>
  <si>
    <t>ООО "Нижнекамская ТЭЦ"</t>
  </si>
  <si>
    <t>1651057954</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</si>
  <si>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</si>
  <si>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</si>
  <si>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</si>
  <si>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</si>
  <si>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</si>
  <si>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</si>
  <si>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</si>
  <si>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</si>
  <si>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</si>
  <si>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</si>
  <si>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</si>
  <si>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</si>
  <si>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</si>
  <si>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</si>
  <si>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</si>
  <si>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</si>
  <si>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</si>
  <si>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</si>
  <si>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</si>
  <si>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</si>
  <si>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</si>
  <si>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</si>
  <si>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</si>
  <si>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</si>
  <si>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</si>
  <si>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</si>
  <si>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</si>
  <si>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</si>
  <si>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</si>
  <si>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</si>
  <si>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</si>
  <si>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</si>
  <si>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30847997</t>
  </si>
  <si>
    <t>ООО "Родник"</t>
  </si>
  <si>
    <t>1601009169</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</si>
  <si>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</si>
  <si>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</si>
  <si>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</si>
  <si>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</si>
  <si>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</si>
  <si>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</si>
  <si>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</si>
  <si>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</si>
  <si>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</si>
  <si>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</si>
  <si>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</si>
  <si>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</si>
  <si>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</si>
  <si>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</si>
  <si>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</si>
  <si>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31317287</t>
  </si>
  <si>
    <t>ООО "ТЕПЛОГАРАНТ"</t>
  </si>
  <si>
    <t>1655418400</t>
  </si>
  <si>
    <t>31293680</t>
  </si>
  <si>
    <t>ООО "ТТК"</t>
  </si>
  <si>
    <t>1659186172</t>
  </si>
  <si>
    <t>31060076</t>
  </si>
  <si>
    <t>ООО "Татинтек"</t>
  </si>
  <si>
    <t>1644055843</t>
  </si>
  <si>
    <t>26354324</t>
  </si>
  <si>
    <t>ООО "Тепло-Сервис"</t>
  </si>
  <si>
    <t>1609010695</t>
  </si>
  <si>
    <t>26354393</t>
  </si>
  <si>
    <t>ООО "Тепло-Энергосервис"</t>
  </si>
  <si>
    <t>1644032236</t>
  </si>
  <si>
    <t>28423143</t>
  </si>
  <si>
    <t>ООО "Тепло-Энергосервис+"</t>
  </si>
  <si>
    <t>1644067711</t>
  </si>
  <si>
    <t>28014421</t>
  </si>
  <si>
    <t>ООО "ТеплоСервис"</t>
  </si>
  <si>
    <t>1651067938</t>
  </si>
  <si>
    <t>31322071</t>
  </si>
  <si>
    <t>ООО "ТеплоЭнергоСнабжение"</t>
  </si>
  <si>
    <t>1660326233</t>
  </si>
  <si>
    <t>31319208</t>
  </si>
  <si>
    <t>ООО "Тепловик 2"</t>
  </si>
  <si>
    <t>1646046925</t>
  </si>
  <si>
    <t>26466929</t>
  </si>
  <si>
    <t>ООО "Тепловик"</t>
  </si>
  <si>
    <t>1646025594</t>
  </si>
  <si>
    <t>ООО "Тепловые сети"</t>
  </si>
  <si>
    <t>26463919</t>
  </si>
  <si>
    <t>1636005895</t>
  </si>
  <si>
    <t>30941215</t>
  </si>
  <si>
    <t>ООО "Теплокоминвест"</t>
  </si>
  <si>
    <t>1660294817</t>
  </si>
  <si>
    <t>31189349</t>
  </si>
  <si>
    <t>ООО "Теплокоминвест+"</t>
  </si>
  <si>
    <t>1616031470</t>
  </si>
  <si>
    <t>26322549</t>
  </si>
  <si>
    <t>ООО "Теплосервис"</t>
  </si>
  <si>
    <t>1604005405</t>
  </si>
  <si>
    <t>26354337</t>
  </si>
  <si>
    <t>1617002835</t>
  </si>
  <si>
    <t>26407393</t>
  </si>
  <si>
    <t>1647013601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</si>
  <si>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</si>
  <si>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</si>
  <si>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</si>
  <si>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</si>
  <si>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</si>
  <si>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</si>
  <si>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</si>
  <si>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</si>
  <si>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</si>
  <si>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</si>
  <si>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</si>
  <si>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</si>
  <si>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</si>
  <si>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</si>
  <si>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</si>
  <si>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</si>
  <si>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</si>
  <si>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</si>
  <si>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</si>
  <si>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</si>
  <si>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</si>
  <si>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</si>
  <si>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</si>
  <si>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</si>
  <si>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</si>
  <si>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</si>
  <si>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</si>
  <si>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</si>
  <si>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</si>
  <si>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</si>
  <si>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</si>
  <si>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</si>
  <si>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</si>
  <si>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</si>
  <si>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</si>
  <si>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</si>
  <si>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</si>
  <si>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</si>
  <si>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</si>
  <si>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</si>
  <si>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</si>
  <si>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</si>
  <si>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</si>
  <si>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</si>
  <si>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</si>
  <si>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</si>
  <si>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</si>
  <si>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</si>
  <si>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</si>
  <si>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</si>
  <si>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</si>
  <si>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</si>
  <si>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</si>
  <si>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</si>
  <si>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</si>
  <si>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</si>
  <si>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</si>
  <si>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</si>
  <si>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</si>
  <si>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</si>
  <si>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</si>
  <si>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</si>
  <si>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</si>
  <si>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</si>
  <si>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</si>
  <si>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</si>
  <si>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</si>
  <si>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</si>
  <si>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</si>
  <si>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</si>
  <si>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</si>
  <si>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</si>
  <si>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</si>
  <si>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</si>
  <si>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31156389</t>
  </si>
  <si>
    <t>Общество с ограниченной ответственностью "Тепловые сети западного вывода"</t>
  </si>
  <si>
    <t>1650353407</t>
  </si>
  <si>
    <t>27996020</t>
  </si>
  <si>
    <t>ПАО "ЗФЗ"</t>
  </si>
  <si>
    <t>1648010787</t>
  </si>
  <si>
    <t>28903507</t>
  </si>
  <si>
    <t>ПАО "Казанский вертолетный завод"</t>
  </si>
  <si>
    <t>997450001</t>
  </si>
  <si>
    <t>26322530</t>
  </si>
  <si>
    <t>ПАО "Казанькомпрессормаш"</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</si>
  <si>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</si>
  <si>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</si>
  <si>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</si>
  <si>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</si>
  <si>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</si>
  <si>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</si>
  <si>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</si>
  <si>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</si>
  <si>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</si>
  <si>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</si>
  <si>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</si>
  <si>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</si>
  <si>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26354436</t>
  </si>
  <si>
    <t>ФГАОУ ВО "Казанский (Приволжский) федеральный университет"</t>
  </si>
  <si>
    <t>1655018018</t>
  </si>
  <si>
    <t>165401001</t>
  </si>
  <si>
    <t>28815892</t>
  </si>
  <si>
    <t>ФГБНУ "ТатНИИСХ"</t>
  </si>
  <si>
    <t>1659034966</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</si>
  <si>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</si>
  <si>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</si>
  <si>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</si>
  <si>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</si>
  <si>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</si>
  <si>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</si>
  <si>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</si>
  <si>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</si>
  <si>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</si>
  <si>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</si>
  <si>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</si>
  <si>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</si>
  <si>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</si>
  <si>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</si>
  <si>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</si>
  <si>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</si>
  <si>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</si>
  <si>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</si>
  <si>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</si>
  <si>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</si>
  <si>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</si>
  <si>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</si>
  <si>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</si>
  <si>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</si>
  <si>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</si>
  <si>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</si>
  <si>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</si>
  <si>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</si>
  <si>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</si>
  <si>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</si>
  <si>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</si>
  <si>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</si>
  <si>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</si>
  <si>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</si>
  <si>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</si>
  <si>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</si>
  <si>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</si>
  <si>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</si>
  <si>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</si>
  <si>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</si>
  <si>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</si>
  <si>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</si>
  <si>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</si>
  <si>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09.12.2020</t>
  </si>
  <si>
    <t>360-58/тэ-2020</t>
  </si>
  <si>
    <t>01.01.2021</t>
  </si>
  <si>
    <t>31.12.2023</t>
  </si>
  <si>
    <t>22.12.2020 14:00:10</t>
  </si>
  <si>
    <t>О</t>
  </si>
  <si>
    <t>Город Казань, Город Казань (92701000);</t>
  </si>
  <si>
    <t>Тариф на услуги по передаче тепловой энергии</t>
  </si>
  <si>
    <t>30.06.2021</t>
  </si>
  <si>
    <t>01.07.2021</t>
  </si>
  <si>
    <t>31.12.2021</t>
  </si>
  <si>
    <t>01.01.2022</t>
  </si>
  <si>
    <t>30.06.2022</t>
  </si>
  <si>
    <t>01.07.2022</t>
  </si>
  <si>
    <t>31.12.2022</t>
  </si>
  <si>
    <t>01.01.2023</t>
  </si>
  <si>
    <t>30.06.2023</t>
  </si>
  <si>
    <t>01.07.2023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</si>
</sst>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56</xdr:col>
      <xdr:colOff>38100</xdr:colOff>
      <xdr:row>23</xdr:row>
      <xdr:rowOff>0</xdr:rowOff>
    </xdr:from>
    <xdr:to>
      <xdr:col>56</xdr:col>
      <xdr:colOff>228600</xdr:colOff>
      <xdr:row>23</xdr:row>
      <xdr:rowOff>190500</xdr:rowOff>
    </xdr:to>
    <xdr:grpSp>
      <xdr:nvGrpSpPr>
        <xdr:cNvPr id="4" name="shCalendar" hidden="1"/>
        <xdr:cNvGrpSpPr>
          <a:grpSpLocks/>
        </xdr:cNvGrpSpPr>
      </xdr:nvGrpSpPr>
      <xdr:grpSpPr bwMode="auto">
        <a:xfrm>
          <a:off x="25384125" y="42100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11</xdr:row>
      <xdr:rowOff>0</xdr:rowOff>
    </xdr:from>
    <xdr:to>
      <xdr:col>6</xdr:col>
      <xdr:colOff>228600</xdr:colOff>
      <xdr:row>11</xdr:row>
      <xdr:rowOff>190500</xdr:rowOff>
    </xdr:to>
    <xdr:grpSp>
      <xdr:nvGrpSpPr>
        <xdr:cNvPr id="14" name="shCalendar" hidden="1"/>
        <xdr:cNvGrpSpPr>
          <a:grpSpLocks/>
        </xdr:cNvGrpSpPr>
      </xdr:nvGrpSpPr>
      <xdr:grpSpPr bwMode="auto">
        <a:xfrm>
          <a:off x="7219950" y="20193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22.12.2020</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c r="I8" s="196" t="s">
        <v>591</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c r="I9" s="196" t="s">
        <v>589</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e">
        <f ca="1">"4."&amp;mergeValue(A11) &amp;"."&amp;mergeValue(B11)</f>
        <v>#NAME?</v>
      </c>
      <c r="G11" s="324" t="s">
        <v>593</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e">
        <f ca="1">"4."&amp;mergeValue(A13) &amp;"."&amp;mergeValue(B13)&amp;"."&amp;mergeValue(C13)&amp;"."&amp;mergeValue(D13)</f>
        <v>#NAME?</v>
      </c>
      <c r="G13" s="420" t="s">
        <v>498</v>
      </c>
      <c r="H13" s="317"/>
      <c r="I13" s="1202" t="s">
        <v>592</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594</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17" t="s">
        <v>632</v>
      </c>
      <c r="M5" s="1217"/>
      <c r="N5" s="1217"/>
      <c r="O5" s="1217"/>
      <c r="P5" s="1217"/>
      <c r="Q5" s="1217"/>
      <c r="R5" s="1217"/>
      <c r="S5" s="1217"/>
      <c r="T5" s="1217"/>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3" t="str">
        <f>IF(NameOrPr_ch="",IF(NameOrPr="","",NameOrPr),NameOrPr_ch)</f>
        <v>Государственный комитет Республики Татарстан по тарифам</v>
      </c>
      <c r="P7" s="1223"/>
      <c r="Q7" s="1223"/>
      <c r="R7" s="1223"/>
      <c r="S7" s="1223"/>
      <c r="T7" s="1223"/>
      <c r="U7" s="584"/>
      <c r="V7" s="584"/>
      <c r="W7" s="521"/>
      <c r="X7" s="592"/>
      <c r="Y7" s="592"/>
      <c r="Z7" s="592"/>
      <c r="AA7" s="592"/>
      <c r="AB7" s="592"/>
      <c r="AC7" s="592"/>
    </row>
    <row r="8" spans="1:29" s="572" customFormat="1" ht="18.75">
      <c r="A8" s="592"/>
      <c r="B8" s="592"/>
      <c r="C8" s="592"/>
      <c r="D8" s="592"/>
      <c r="E8" s="592"/>
      <c r="F8" s="592"/>
      <c r="G8" s="592"/>
      <c r="H8" s="592"/>
      <c r="L8" s="501"/>
      <c r="M8" s="619" t="s">
        <v>597</v>
      </c>
      <c r="N8" s="668"/>
      <c r="O8" s="1223" t="str">
        <f>IF(datePr_ch="",IF(datePr="","",datePr),datePr_ch)</f>
        <v>09.12.2020</v>
      </c>
      <c r="P8" s="1223"/>
      <c r="Q8" s="1223"/>
      <c r="R8" s="1223"/>
      <c r="S8" s="1223"/>
      <c r="T8" s="1223"/>
      <c r="U8" s="584"/>
      <c r="V8" s="584"/>
      <c r="W8" s="521"/>
      <c r="X8" s="592"/>
      <c r="Y8" s="592"/>
      <c r="Z8" s="592"/>
      <c r="AA8" s="592"/>
      <c r="AB8" s="592"/>
      <c r="AC8" s="592"/>
    </row>
    <row r="9" spans="1:29" s="572" customFormat="1" ht="18.75">
      <c r="A9" s="592"/>
      <c r="B9" s="592"/>
      <c r="C9" s="592"/>
      <c r="D9" s="592"/>
      <c r="E9" s="592"/>
      <c r="F9" s="592"/>
      <c r="G9" s="592"/>
      <c r="H9" s="592"/>
      <c r="L9" s="554"/>
      <c r="M9" s="619" t="s">
        <v>596</v>
      </c>
      <c r="N9" s="668"/>
      <c r="O9" s="1223" t="str">
        <f>IF(numberPr_ch="",IF(numberPr="","",numberPr),numberPr_ch)</f>
        <v>360-58/тэ-2020</v>
      </c>
      <c r="P9" s="1223"/>
      <c r="Q9" s="1223"/>
      <c r="R9" s="1223"/>
      <c r="S9" s="1223"/>
      <c r="T9" s="1223"/>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3" t="str">
        <f>IF(IstPub_ch="",IF(IstPub="","",IstPub),IstPub_ch)</f>
        <v>Официальный сайт правовой информации Министерства юстиции РТ:  http//pravo.tatarstan.ru</v>
      </c>
      <c r="P10" s="1223"/>
      <c r="Q10" s="1223"/>
      <c r="R10" s="1223"/>
      <c r="S10" s="1223"/>
      <c r="T10" s="1223"/>
      <c r="U10" s="584"/>
      <c r="V10" s="584"/>
      <c r="W10" s="521"/>
      <c r="X10" s="592"/>
      <c r="Y10" s="592"/>
      <c r="Z10" s="592"/>
      <c r="AA10" s="592"/>
      <c r="AB10" s="592"/>
      <c r="AC10" s="592"/>
    </row>
    <row r="11" spans="1:29" s="572" customFormat="1" ht="11.25" hidden="1">
      <c r="A11" s="592"/>
      <c r="B11" s="592"/>
      <c r="C11" s="592"/>
      <c r="D11" s="592"/>
      <c r="E11" s="592"/>
      <c r="F11" s="592"/>
      <c r="G11" s="592"/>
      <c r="H11" s="592"/>
      <c r="L11" s="1218"/>
      <c r="M11" s="1218"/>
      <c r="N11" s="568"/>
      <c r="O11" s="584"/>
      <c r="P11" s="584"/>
      <c r="Q11" s="584"/>
      <c r="R11" s="584"/>
      <c r="S11" s="584"/>
      <c r="T11" s="584"/>
      <c r="U11" s="590" t="s">
        <v>373</v>
      </c>
      <c r="X11" s="592"/>
      <c r="Y11" s="592"/>
      <c r="Z11" s="592"/>
      <c r="AA11" s="592"/>
      <c r="AB11" s="592"/>
      <c r="AC11" s="592"/>
    </row>
    <row r="12" spans="1:29">
      <c r="J12" s="531"/>
      <c r="K12" s="531"/>
      <c r="L12" s="526"/>
      <c r="M12" s="526"/>
      <c r="N12" s="504"/>
      <c r="O12" s="1224"/>
      <c r="P12" s="1224"/>
      <c r="Q12" s="1224"/>
      <c r="R12" s="1224"/>
      <c r="S12" s="1224"/>
      <c r="T12" s="1224"/>
      <c r="U12" s="1224"/>
    </row>
    <row r="13" spans="1:29">
      <c r="J13" s="531"/>
      <c r="K13" s="531"/>
      <c r="L13" s="1151" t="s">
        <v>454</v>
      </c>
      <c r="M13" s="1151"/>
      <c r="N13" s="1151"/>
      <c r="O13" s="1151"/>
      <c r="P13" s="1151"/>
      <c r="Q13" s="1151"/>
      <c r="R13" s="1151"/>
      <c r="S13" s="1151"/>
      <c r="T13" s="1151"/>
      <c r="U13" s="1151"/>
      <c r="V13" s="1151"/>
      <c r="W13" s="1151" t="s">
        <v>455</v>
      </c>
    </row>
    <row r="14" spans="1:29" ht="14.25" customHeight="1">
      <c r="J14" s="531"/>
      <c r="K14" s="531"/>
      <c r="L14" s="1230" t="s">
        <v>92</v>
      </c>
      <c r="M14" s="1230" t="s">
        <v>640</v>
      </c>
      <c r="N14" s="663"/>
      <c r="O14" s="1231" t="s">
        <v>642</v>
      </c>
      <c r="P14" s="1232"/>
      <c r="Q14" s="1232"/>
      <c r="R14" s="1232"/>
      <c r="S14" s="1232"/>
      <c r="T14" s="1233"/>
      <c r="U14" s="1214" t="s">
        <v>341</v>
      </c>
      <c r="V14" s="1227" t="s">
        <v>275</v>
      </c>
      <c r="W14" s="1151"/>
    </row>
    <row r="15" spans="1:29" ht="14.25" customHeight="1">
      <c r="J15" s="531"/>
      <c r="K15" s="531"/>
      <c r="L15" s="1230"/>
      <c r="M15" s="1230"/>
      <c r="N15" s="664"/>
      <c r="O15" s="1236" t="s">
        <v>606</v>
      </c>
      <c r="P15" s="1234" t="s">
        <v>271</v>
      </c>
      <c r="Q15" s="1235"/>
      <c r="R15" s="1211" t="s">
        <v>655</v>
      </c>
      <c r="S15" s="1212"/>
      <c r="T15" s="1213"/>
      <c r="U15" s="1215"/>
      <c r="V15" s="1228"/>
      <c r="W15" s="1151"/>
    </row>
    <row r="16" spans="1:29" ht="33.75" customHeight="1">
      <c r="J16" s="531"/>
      <c r="K16" s="531"/>
      <c r="L16" s="1230"/>
      <c r="M16" s="1230"/>
      <c r="N16" s="665"/>
      <c r="O16" s="1237"/>
      <c r="P16" s="537" t="s">
        <v>607</v>
      </c>
      <c r="Q16" s="537" t="s">
        <v>6</v>
      </c>
      <c r="R16" s="538" t="s">
        <v>274</v>
      </c>
      <c r="S16" s="1225" t="s">
        <v>273</v>
      </c>
      <c r="T16" s="1226"/>
      <c r="U16" s="1216"/>
      <c r="V16" s="1229"/>
      <c r="W16" s="1151"/>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19">
        <f ca="1">OFFSET(S17,0,-1)+1</f>
        <v>7</v>
      </c>
      <c r="T17" s="1219"/>
      <c r="U17" s="650">
        <f ca="1">OFFSET(U17,0,-2)+1</f>
        <v>8</v>
      </c>
      <c r="V17" s="651">
        <f ca="1">OFFSET(V17,0,-1)</f>
        <v>8</v>
      </c>
      <c r="W17" s="650">
        <f ca="1">OFFSET(W17,0,-1)+1</f>
        <v>9</v>
      </c>
    </row>
    <row r="18" spans="1:29" ht="22.5">
      <c r="A18" s="1203">
        <v>1</v>
      </c>
      <c r="B18" s="867"/>
      <c r="C18" s="867"/>
      <c r="D18" s="867"/>
      <c r="E18" s="868"/>
      <c r="F18" s="869"/>
      <c r="G18" s="869"/>
      <c r="H18" s="869"/>
      <c r="I18" s="870"/>
      <c r="J18" s="865"/>
      <c r="K18" s="872"/>
      <c r="L18" s="595" t="e">
        <f ca="1">mergeValue(A18)</f>
        <v>#NAME?</v>
      </c>
      <c r="M18" s="643" t="s">
        <v>20</v>
      </c>
      <c r="N18" s="648"/>
      <c r="O18" s="1204"/>
      <c r="P18" s="1204"/>
      <c r="Q18" s="1204"/>
      <c r="R18" s="1204"/>
      <c r="S18" s="1204"/>
      <c r="T18" s="1204"/>
      <c r="U18" s="1204"/>
      <c r="V18" s="1204"/>
      <c r="W18" s="632" t="s">
        <v>476</v>
      </c>
      <c r="Y18" s="591"/>
      <c r="Z18" s="591" t="str">
        <f t="shared" ref="Z18:Z31" si="0">IF(M18="","",M18 )</f>
        <v>Наименование тарифа</v>
      </c>
      <c r="AA18" s="591"/>
      <c r="AB18" s="591"/>
      <c r="AC18" s="591"/>
    </row>
    <row r="19" spans="1:29" ht="22.5">
      <c r="A19" s="1203"/>
      <c r="B19" s="1203">
        <v>1</v>
      </c>
      <c r="C19" s="867"/>
      <c r="D19" s="867"/>
      <c r="E19" s="869"/>
      <c r="F19" s="869"/>
      <c r="G19" s="869"/>
      <c r="H19" s="869"/>
      <c r="I19" s="864"/>
      <c r="J19" s="863"/>
      <c r="K19" s="866"/>
      <c r="L19" s="595" t="e">
        <f ca="1">mergeValue(A19) &amp;"."&amp; mergeValue(B19)</f>
        <v>#NAME?</v>
      </c>
      <c r="M19" s="548" t="s">
        <v>16</v>
      </c>
      <c r="N19" s="648"/>
      <c r="O19" s="1204"/>
      <c r="P19" s="1204"/>
      <c r="Q19" s="1204"/>
      <c r="R19" s="1204"/>
      <c r="S19" s="1204"/>
      <c r="T19" s="1204"/>
      <c r="U19" s="1204"/>
      <c r="V19" s="1204"/>
      <c r="W19" s="632" t="s">
        <v>477</v>
      </c>
      <c r="Y19" s="591"/>
      <c r="Z19" s="591" t="str">
        <f t="shared" si="0"/>
        <v>Территория действия тарифа</v>
      </c>
      <c r="AA19" s="591"/>
      <c r="AB19" s="591"/>
      <c r="AC19" s="591"/>
    </row>
    <row r="20" spans="1:29" ht="22.5">
      <c r="A20" s="1203"/>
      <c r="B20" s="1203"/>
      <c r="C20" s="1203">
        <v>1</v>
      </c>
      <c r="D20" s="867"/>
      <c r="E20" s="869"/>
      <c r="F20" s="869"/>
      <c r="G20" s="869"/>
      <c r="H20" s="869"/>
      <c r="I20" s="871"/>
      <c r="J20" s="863"/>
      <c r="K20" s="866"/>
      <c r="L20" s="595" t="e">
        <f ca="1">mergeValue(A20) &amp;"."&amp; mergeValue(B20)&amp;"."&amp; mergeValue(C20)</f>
        <v>#NAME?</v>
      </c>
      <c r="M20" s="549" t="s">
        <v>7</v>
      </c>
      <c r="N20" s="648"/>
      <c r="O20" s="1204"/>
      <c r="P20" s="1204"/>
      <c r="Q20" s="1204"/>
      <c r="R20" s="1204"/>
      <c r="S20" s="1204"/>
      <c r="T20" s="1204"/>
      <c r="U20" s="1204"/>
      <c r="V20" s="1204"/>
      <c r="W20" s="632" t="s">
        <v>634</v>
      </c>
      <c r="Y20" s="591"/>
      <c r="Z20" s="591" t="str">
        <f t="shared" si="0"/>
        <v xml:space="preserve">Наименование системы теплоснабжения </v>
      </c>
      <c r="AA20" s="591"/>
      <c r="AB20" s="591"/>
      <c r="AC20" s="591"/>
    </row>
    <row r="21" spans="1:29" ht="22.5">
      <c r="A21" s="1203"/>
      <c r="B21" s="1203"/>
      <c r="C21" s="1203"/>
      <c r="D21" s="1203">
        <v>1</v>
      </c>
      <c r="E21" s="869"/>
      <c r="F21" s="869"/>
      <c r="G21" s="869"/>
      <c r="H21" s="869"/>
      <c r="I21" s="871"/>
      <c r="J21" s="863"/>
      <c r="K21" s="866"/>
      <c r="L21" s="595" t="e">
        <f ca="1">mergeValue(A21) &amp;"."&amp; mergeValue(B21)&amp;"."&amp; mergeValue(C21)&amp;"."&amp; mergeValue(D21)</f>
        <v>#NAME?</v>
      </c>
      <c r="M21" s="550" t="s">
        <v>22</v>
      </c>
      <c r="N21" s="648"/>
      <c r="O21" s="1204"/>
      <c r="P21" s="1204"/>
      <c r="Q21" s="1204"/>
      <c r="R21" s="1204"/>
      <c r="S21" s="1204"/>
      <c r="T21" s="1204"/>
      <c r="U21" s="1204"/>
      <c r="V21" s="1204"/>
      <c r="W21" s="632" t="s">
        <v>635</v>
      </c>
      <c r="Y21" s="591"/>
      <c r="Z21" s="591" t="str">
        <f t="shared" si="0"/>
        <v xml:space="preserve">Источник тепловой энергии  </v>
      </c>
      <c r="AA21" s="591"/>
      <c r="AB21" s="591"/>
      <c r="AC21" s="591"/>
    </row>
    <row r="22" spans="1:29" ht="101.25">
      <c r="A22" s="1203"/>
      <c r="B22" s="1203"/>
      <c r="C22" s="1203"/>
      <c r="D22" s="1203"/>
      <c r="E22" s="1203">
        <v>1</v>
      </c>
      <c r="F22" s="869"/>
      <c r="G22" s="869"/>
      <c r="H22" s="867">
        <v>1</v>
      </c>
      <c r="I22" s="1203">
        <v>1</v>
      </c>
      <c r="J22" s="869"/>
      <c r="K22" s="874"/>
      <c r="L22" s="595" t="e">
        <f ca="1">mergeValue(A22) &amp;"."&amp; mergeValue(B22)&amp;"."&amp; mergeValue(C22)&amp;"."&amp; mergeValue(D22)&amp;"."&amp; mergeValue(E22)</f>
        <v>#NAME?</v>
      </c>
      <c r="M22" s="556" t="s">
        <v>9</v>
      </c>
      <c r="N22" s="648"/>
      <c r="O22" s="1205"/>
      <c r="P22" s="1205"/>
      <c r="Q22" s="1205"/>
      <c r="R22" s="1205"/>
      <c r="S22" s="1205"/>
      <c r="T22" s="1205"/>
      <c r="U22" s="1205"/>
      <c r="V22" s="1205"/>
      <c r="W22" s="632" t="s">
        <v>639</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3"/>
      <c r="B23" s="1203"/>
      <c r="C23" s="1203"/>
      <c r="D23" s="1203"/>
      <c r="E23" s="1203"/>
      <c r="F23" s="1203">
        <v>1</v>
      </c>
      <c r="G23" s="867"/>
      <c r="H23" s="867"/>
      <c r="I23" s="1203"/>
      <c r="J23" s="1203">
        <v>1</v>
      </c>
      <c r="K23" s="875"/>
      <c r="L23" s="595" t="e">
        <f ca="1">mergeValue(A23) &amp;"."&amp; mergeValue(B23)&amp;"."&amp; mergeValue(C23)&amp;"."&amp; mergeValue(D23)&amp;"."&amp; mergeValue(E23)&amp;"."&amp; mergeValue(F23)</f>
        <v>#NAME?</v>
      </c>
      <c r="M23" s="557" t="s">
        <v>10</v>
      </c>
      <c r="N23" s="648"/>
      <c r="O23" s="1206"/>
      <c r="P23" s="1207"/>
      <c r="Q23" s="1207"/>
      <c r="R23" s="1207"/>
      <c r="S23" s="1207"/>
      <c r="T23" s="1207"/>
      <c r="U23" s="1207"/>
      <c r="V23" s="1208"/>
      <c r="W23" s="632" t="s">
        <v>637</v>
      </c>
      <c r="Y23" s="591"/>
      <c r="Z23" s="591" t="str">
        <f t="shared" si="0"/>
        <v>Группа потребителей</v>
      </c>
      <c r="AA23" s="591"/>
      <c r="AB23" s="591"/>
      <c r="AC23" s="591"/>
    </row>
    <row r="24" spans="1:29" ht="189" customHeight="1">
      <c r="A24" s="1203"/>
      <c r="B24" s="1203"/>
      <c r="C24" s="1203"/>
      <c r="D24" s="1203"/>
      <c r="E24" s="1203"/>
      <c r="F24" s="1203"/>
      <c r="G24" s="867">
        <v>1</v>
      </c>
      <c r="H24" s="867"/>
      <c r="I24" s="1203"/>
      <c r="J24" s="1203"/>
      <c r="K24" s="875">
        <v>1</v>
      </c>
      <c r="L24" s="595" t="e">
        <f ca="1">mergeValue(A24) &amp;"."&amp; mergeValue(B24)&amp;"."&amp; mergeValue(C24)&amp;"."&amp; mergeValue(D24)&amp;"."&amp; mergeValue(E24)&amp;"."&amp; mergeValue(F24)&amp;"."&amp; mergeValue(G24)</f>
        <v>#NAME?</v>
      </c>
      <c r="M24" s="1071"/>
      <c r="N24" s="648"/>
      <c r="O24" s="564"/>
      <c r="P24" s="564"/>
      <c r="Q24" s="1096"/>
      <c r="R24" s="1209"/>
      <c r="S24" s="1210" t="s">
        <v>84</v>
      </c>
      <c r="T24" s="1209"/>
      <c r="U24" s="1210" t="s">
        <v>85</v>
      </c>
      <c r="V24" s="564"/>
      <c r="W24" s="1220" t="s">
        <v>656</v>
      </c>
      <c r="X24" s="587" t="e">
        <f ca="1">strCheckDate(O25:V25)</f>
        <v>#NAME?</v>
      </c>
      <c r="Y24" s="591"/>
      <c r="Z24" s="591" t="str">
        <f t="shared" si="0"/>
        <v/>
      </c>
      <c r="AA24" s="591"/>
      <c r="AB24" s="591"/>
      <c r="AC24" s="591"/>
    </row>
    <row r="25" spans="1:29" ht="11.25" hidden="1" customHeight="1">
      <c r="A25" s="1203"/>
      <c r="B25" s="1203"/>
      <c r="C25" s="1203"/>
      <c r="D25" s="1203"/>
      <c r="E25" s="1203"/>
      <c r="F25" s="1203"/>
      <c r="G25" s="867"/>
      <c r="H25" s="867"/>
      <c r="I25" s="1203"/>
      <c r="J25" s="1203"/>
      <c r="K25" s="875"/>
      <c r="L25" s="602"/>
      <c r="M25" s="648"/>
      <c r="N25" s="648"/>
      <c r="O25" s="564"/>
      <c r="P25" s="564"/>
      <c r="Q25" s="586" t="str">
        <f>R24 &amp; "-" &amp; T24</f>
        <v>-</v>
      </c>
      <c r="R25" s="1209"/>
      <c r="S25" s="1210"/>
      <c r="T25" s="1209"/>
      <c r="U25" s="1210"/>
      <c r="V25" s="564"/>
      <c r="W25" s="1221"/>
      <c r="Y25" s="591"/>
      <c r="Z25" s="591" t="str">
        <f t="shared" si="0"/>
        <v/>
      </c>
      <c r="AA25" s="591"/>
      <c r="AB25" s="591"/>
      <c r="AC25" s="591"/>
    </row>
    <row r="26" spans="1:29" ht="15" customHeight="1">
      <c r="A26" s="1203"/>
      <c r="B26" s="1203"/>
      <c r="C26" s="1203"/>
      <c r="D26" s="1203"/>
      <c r="E26" s="1203"/>
      <c r="F26" s="1203"/>
      <c r="G26" s="869"/>
      <c r="H26" s="867"/>
      <c r="I26" s="1203"/>
      <c r="J26" s="1203"/>
      <c r="K26" s="874"/>
      <c r="L26" s="540"/>
      <c r="M26" s="559" t="s">
        <v>25</v>
      </c>
      <c r="N26" s="566"/>
      <c r="O26" s="566"/>
      <c r="P26" s="566"/>
      <c r="Q26" s="566"/>
      <c r="R26" s="566"/>
      <c r="S26" s="566"/>
      <c r="T26" s="566"/>
      <c r="U26" s="566"/>
      <c r="V26" s="562"/>
      <c r="W26" s="1222"/>
      <c r="Y26" s="591"/>
      <c r="Z26" s="591" t="str">
        <f t="shared" si="0"/>
        <v>Добавить вид теплоносителя (параметры теплоносителя)</v>
      </c>
      <c r="AA26" s="591"/>
      <c r="AB26" s="591"/>
      <c r="AC26" s="591"/>
    </row>
    <row r="27" spans="1:29" ht="15" customHeight="1">
      <c r="A27" s="1203"/>
      <c r="B27" s="1203"/>
      <c r="C27" s="1203"/>
      <c r="D27" s="1203"/>
      <c r="E27" s="1203"/>
      <c r="F27" s="869"/>
      <c r="G27" s="869"/>
      <c r="H27" s="867"/>
      <c r="I27" s="1203"/>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3"/>
      <c r="B28" s="1203"/>
      <c r="C28" s="1203"/>
      <c r="D28" s="1203"/>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3"/>
      <c r="B29" s="1203"/>
      <c r="C29" s="1203"/>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3"/>
      <c r="B30" s="1203"/>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3"/>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6" t="s">
        <v>633</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197" t="s">
        <v>491</v>
      </c>
      <c r="G2" s="1198"/>
      <c r="H2" s="1199"/>
      <c r="I2" s="808"/>
    </row>
    <row r="3" spans="1:20" ht="3" customHeight="1"/>
    <row r="4" spans="1:20" s="1009" customFormat="1" ht="11.25">
      <c r="A4" s="1015"/>
      <c r="B4" s="1015"/>
      <c r="C4" s="1015"/>
      <c r="D4" s="1015"/>
      <c r="F4" s="1151" t="s">
        <v>454</v>
      </c>
      <c r="G4" s="1151"/>
      <c r="H4" s="1151"/>
      <c r="I4" s="1200"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0"/>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22.12.2020</v>
      </c>
      <c r="I7" s="818" t="s">
        <v>493</v>
      </c>
      <c r="J7" s="617"/>
      <c r="K7" s="1015"/>
      <c r="L7" s="1015"/>
      <c r="M7" s="1015"/>
      <c r="N7" s="1015"/>
      <c r="O7" s="1015"/>
      <c r="P7" s="1015"/>
      <c r="Q7" s="1015"/>
      <c r="R7" s="1015"/>
      <c r="S7" s="1015"/>
      <c r="T7" s="1015"/>
    </row>
    <row r="8" spans="1:20" s="1009" customFormat="1" ht="45">
      <c r="A8" s="1201">
        <v>1</v>
      </c>
      <c r="B8" s="1015"/>
      <c r="C8" s="1015"/>
      <c r="D8" s="1015"/>
      <c r="F8" s="1031" t="e">
        <f ca="1">"2." &amp;mergeValue(A8)</f>
        <v>#NAME?</v>
      </c>
      <c r="G8" s="817" t="s">
        <v>494</v>
      </c>
      <c r="H8" s="1029"/>
      <c r="I8" s="818" t="s">
        <v>591</v>
      </c>
      <c r="J8" s="617"/>
      <c r="K8" s="1015"/>
      <c r="L8" s="1015"/>
      <c r="M8" s="1015"/>
      <c r="N8" s="1015"/>
      <c r="O8" s="1015"/>
      <c r="P8" s="1015"/>
      <c r="Q8" s="1015"/>
      <c r="R8" s="1015"/>
      <c r="S8" s="1015"/>
      <c r="T8" s="1015"/>
    </row>
    <row r="9" spans="1:20" s="1009" customFormat="1" ht="22.5">
      <c r="A9" s="1201"/>
      <c r="B9" s="1015"/>
      <c r="C9" s="1015"/>
      <c r="D9" s="1015"/>
      <c r="F9" s="1031" t="e">
        <f ca="1">"3." &amp;mergeValue(A9)</f>
        <v>#NAME?</v>
      </c>
      <c r="G9" s="817" t="s">
        <v>495</v>
      </c>
      <c r="H9" s="1029"/>
      <c r="I9" s="818" t="s">
        <v>589</v>
      </c>
      <c r="J9" s="617"/>
      <c r="K9" s="1015"/>
      <c r="L9" s="1015"/>
      <c r="M9" s="1015"/>
      <c r="N9" s="1015"/>
      <c r="O9" s="1015"/>
      <c r="P9" s="1015"/>
      <c r="Q9" s="1015"/>
      <c r="R9" s="1015"/>
      <c r="S9" s="1015"/>
      <c r="T9" s="1015"/>
    </row>
    <row r="10" spans="1:20" s="1009" customFormat="1" ht="22.5">
      <c r="A10" s="1201"/>
      <c r="B10" s="1015"/>
      <c r="C10" s="1015"/>
      <c r="D10" s="1015"/>
      <c r="F10" s="1031" t="e">
        <f ca="1">"4."&amp;mergeValue(A10)</f>
        <v>#NAME?</v>
      </c>
      <c r="G10" s="817" t="s">
        <v>496</v>
      </c>
      <c r="H10" s="1033" t="s">
        <v>458</v>
      </c>
      <c r="I10" s="818"/>
      <c r="J10" s="617"/>
      <c r="K10" s="1015"/>
      <c r="L10" s="1015"/>
      <c r="M10" s="1015"/>
      <c r="N10" s="1015"/>
      <c r="O10" s="1015"/>
      <c r="P10" s="1015"/>
      <c r="Q10" s="1015"/>
      <c r="R10" s="1015"/>
      <c r="S10" s="1015"/>
      <c r="T10" s="1015"/>
    </row>
    <row r="11" spans="1:20" s="1009" customFormat="1" ht="18.75">
      <c r="A11" s="1201"/>
      <c r="B11" s="1201">
        <v>1</v>
      </c>
      <c r="C11" s="1025"/>
      <c r="D11" s="1025"/>
      <c r="F11" s="1031" t="e">
        <f ca="1">"4."&amp;mergeValue(A11) &amp;"."&amp;mergeValue(B11)</f>
        <v>#NAME?</v>
      </c>
      <c r="G11" s="832" t="s">
        <v>593</v>
      </c>
      <c r="H11" s="1029"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1"/>
      <c r="B12" s="1201"/>
      <c r="C12" s="1201">
        <v>1</v>
      </c>
      <c r="D12" s="1025"/>
      <c r="F12" s="1031" t="e">
        <f ca="1">"4."&amp;mergeValue(A12) &amp;"."&amp;mergeValue(B12)&amp;"."&amp;mergeValue(C12)</f>
        <v>#NAME?</v>
      </c>
      <c r="G12" s="819" t="s">
        <v>497</v>
      </c>
      <c r="H12" s="1029"/>
      <c r="I12" s="818" t="s">
        <v>500</v>
      </c>
      <c r="J12" s="617"/>
      <c r="K12" s="1015"/>
      <c r="L12" s="1015"/>
      <c r="M12" s="1015"/>
      <c r="N12" s="1015"/>
      <c r="O12" s="1015"/>
      <c r="P12" s="1015"/>
      <c r="Q12" s="1015"/>
      <c r="R12" s="1015"/>
      <c r="S12" s="1015"/>
      <c r="T12" s="1015"/>
    </row>
    <row r="13" spans="1:20" s="1009" customFormat="1" ht="39" customHeight="1">
      <c r="A13" s="1201"/>
      <c r="B13" s="1201"/>
      <c r="C13" s="1201"/>
      <c r="D13" s="1025">
        <v>1</v>
      </c>
      <c r="F13" s="1031" t="e">
        <f ca="1">"4."&amp;mergeValue(A13) &amp;"."&amp;mergeValue(B13)&amp;"."&amp;mergeValue(C13)&amp;"."&amp;mergeValue(D13)</f>
        <v>#NAME?</v>
      </c>
      <c r="G13" s="820" t="s">
        <v>498</v>
      </c>
      <c r="H13" s="1029"/>
      <c r="I13" s="1202" t="s">
        <v>592</v>
      </c>
      <c r="J13" s="617"/>
      <c r="K13" s="1015"/>
      <c r="L13" s="1015"/>
      <c r="M13" s="1015"/>
      <c r="N13" s="1015"/>
      <c r="O13" s="1015"/>
      <c r="P13" s="1015"/>
      <c r="Q13" s="1015"/>
      <c r="R13" s="1015"/>
      <c r="S13" s="1015"/>
      <c r="T13" s="1015"/>
    </row>
    <row r="14" spans="1:20" s="1009" customFormat="1" ht="18.75">
      <c r="A14" s="1201"/>
      <c r="B14" s="1201"/>
      <c r="C14" s="1201"/>
      <c r="D14" s="1025"/>
      <c r="F14" s="821"/>
      <c r="G14" s="1002" t="s">
        <v>4</v>
      </c>
      <c r="H14" s="626"/>
      <c r="I14" s="1202"/>
      <c r="J14" s="617"/>
      <c r="K14" s="1015"/>
      <c r="L14" s="1015"/>
      <c r="M14" s="1015"/>
      <c r="N14" s="1015"/>
      <c r="O14" s="1015"/>
      <c r="P14" s="1015"/>
      <c r="Q14" s="1015"/>
      <c r="R14" s="1015"/>
      <c r="S14" s="1015"/>
      <c r="T14" s="1015"/>
    </row>
    <row r="15" spans="1:20" s="1009" customFormat="1" ht="18.75">
      <c r="A15" s="1201"/>
      <c r="B15" s="1201"/>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201"/>
      <c r="B16" s="1015"/>
      <c r="C16" s="1015"/>
      <c r="D16" s="1015"/>
      <c r="F16" s="821"/>
      <c r="G16" s="735" t="s">
        <v>506</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505</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6" t="s">
        <v>594</v>
      </c>
      <c r="H19" s="1196"/>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17" t="s">
        <v>632</v>
      </c>
      <c r="M5" s="1217"/>
      <c r="N5" s="1217"/>
      <c r="O5" s="1217"/>
      <c r="P5" s="1217"/>
      <c r="Q5" s="1217"/>
      <c r="R5" s="1217"/>
      <c r="S5" s="1217"/>
      <c r="T5" s="1217"/>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502</v>
      </c>
      <c r="N7" s="668"/>
      <c r="O7" s="1223" t="str">
        <f>IF(NameOrPr_ch="",IF(NameOrPr="","",NameOrPr),NameOrPr_ch)</f>
        <v>Государственный комитет Республики Татарстан по тарифам</v>
      </c>
      <c r="P7" s="1223"/>
      <c r="Q7" s="1223"/>
      <c r="R7" s="1223"/>
      <c r="S7" s="1223"/>
      <c r="T7" s="1223"/>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597</v>
      </c>
      <c r="N8" s="668"/>
      <c r="O8" s="1223" t="str">
        <f>IF(datePr_ch="",IF(datePr="","",datePr),datePr_ch)</f>
        <v>09.12.2020</v>
      </c>
      <c r="P8" s="1223"/>
      <c r="Q8" s="1223"/>
      <c r="R8" s="1223"/>
      <c r="S8" s="1223"/>
      <c r="T8" s="1223"/>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596</v>
      </c>
      <c r="N9" s="668"/>
      <c r="O9" s="1223" t="str">
        <f>IF(numberPr_ch="",IF(numberPr="","",numberPr),numberPr_ch)</f>
        <v>360-58/тэ-2020</v>
      </c>
      <c r="P9" s="1223"/>
      <c r="Q9" s="1223"/>
      <c r="R9" s="1223"/>
      <c r="S9" s="1223"/>
      <c r="T9" s="1223"/>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501</v>
      </c>
      <c r="N10" s="668"/>
      <c r="O10" s="1223" t="str">
        <f>IF(IstPub_ch="",IF(IstPub="","",IstPub),IstPub_ch)</f>
        <v>Официальный сайт правовой информации Министерства юстиции РТ:  http//pravo.tatarstan.ru</v>
      </c>
      <c r="P10" s="1223"/>
      <c r="Q10" s="1223"/>
      <c r="R10" s="1223"/>
      <c r="S10" s="1223"/>
      <c r="T10" s="1223"/>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18"/>
      <c r="M11" s="1218"/>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24"/>
      <c r="P12" s="1224"/>
      <c r="Q12" s="1224"/>
      <c r="R12" s="1224"/>
      <c r="S12" s="1224"/>
      <c r="T12" s="1224"/>
      <c r="U12" s="1224"/>
    </row>
    <row r="13" spans="1:34">
      <c r="J13" s="997"/>
      <c r="K13" s="997"/>
      <c r="L13" s="1151" t="s">
        <v>454</v>
      </c>
      <c r="M13" s="1151"/>
      <c r="N13" s="1151"/>
      <c r="O13" s="1151"/>
      <c r="P13" s="1151"/>
      <c r="Q13" s="1151"/>
      <c r="R13" s="1151"/>
      <c r="S13" s="1151"/>
      <c r="T13" s="1151"/>
      <c r="U13" s="1151"/>
      <c r="V13" s="1151"/>
      <c r="W13" s="1151" t="s">
        <v>455</v>
      </c>
    </row>
    <row r="14" spans="1:34" ht="14.25" customHeight="1">
      <c r="J14" s="997"/>
      <c r="K14" s="997"/>
      <c r="L14" s="1230" t="s">
        <v>92</v>
      </c>
      <c r="M14" s="1230" t="s">
        <v>640</v>
      </c>
      <c r="N14" s="663"/>
      <c r="O14" s="1231" t="s">
        <v>642</v>
      </c>
      <c r="P14" s="1232"/>
      <c r="Q14" s="1232"/>
      <c r="R14" s="1232"/>
      <c r="S14" s="1232"/>
      <c r="T14" s="1233"/>
      <c r="U14" s="1214" t="s">
        <v>341</v>
      </c>
      <c r="V14" s="1227" t="s">
        <v>275</v>
      </c>
      <c r="W14" s="1151"/>
    </row>
    <row r="15" spans="1:34" ht="14.25" customHeight="1">
      <c r="J15" s="997"/>
      <c r="K15" s="997"/>
      <c r="L15" s="1230"/>
      <c r="M15" s="1230"/>
      <c r="N15" s="664"/>
      <c r="O15" s="1236" t="s">
        <v>606</v>
      </c>
      <c r="P15" s="1234" t="s">
        <v>271</v>
      </c>
      <c r="Q15" s="1235"/>
      <c r="R15" s="1211" t="s">
        <v>655</v>
      </c>
      <c r="S15" s="1212"/>
      <c r="T15" s="1213"/>
      <c r="U15" s="1215"/>
      <c r="V15" s="1228"/>
      <c r="W15" s="1151"/>
    </row>
    <row r="16" spans="1:34" ht="33.75" customHeight="1">
      <c r="J16" s="997"/>
      <c r="K16" s="997"/>
      <c r="L16" s="1230"/>
      <c r="M16" s="1230"/>
      <c r="N16" s="665"/>
      <c r="O16" s="1237"/>
      <c r="P16" s="758" t="s">
        <v>607</v>
      </c>
      <c r="Q16" s="758" t="s">
        <v>6</v>
      </c>
      <c r="R16" s="1030" t="s">
        <v>274</v>
      </c>
      <c r="S16" s="1225" t="s">
        <v>273</v>
      </c>
      <c r="T16" s="1226"/>
      <c r="U16" s="1216"/>
      <c r="V16" s="1229"/>
      <c r="W16" s="1151"/>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19">
        <f ca="1">OFFSET(S17,0,-1)+1</f>
        <v>7</v>
      </c>
      <c r="T17" s="1219"/>
      <c r="U17" s="1027">
        <f ca="1">OFFSET(U17,0,-2)+1</f>
        <v>8</v>
      </c>
      <c r="V17" s="651">
        <f ca="1">OFFSET(V17,0,-1)</f>
        <v>8</v>
      </c>
      <c r="W17" s="1027">
        <f ca="1">OFFSET(W17,0,-1)+1</f>
        <v>9</v>
      </c>
    </row>
    <row r="18" spans="1:36" ht="22.5">
      <c r="A18" s="1203">
        <v>1</v>
      </c>
      <c r="B18" s="1017"/>
      <c r="C18" s="1017"/>
      <c r="D18" s="1017"/>
      <c r="E18" s="983"/>
      <c r="F18" s="1028"/>
      <c r="G18" s="1028"/>
      <c r="H18" s="1028"/>
      <c r="I18" s="985"/>
      <c r="J18" s="981"/>
      <c r="K18" s="965"/>
      <c r="L18" s="1032" t="e">
        <f ca="1">mergeValue(A18)</f>
        <v>#NAME?</v>
      </c>
      <c r="M18" s="643" t="s">
        <v>20</v>
      </c>
      <c r="N18" s="648"/>
      <c r="O18" s="1204"/>
      <c r="P18" s="1204"/>
      <c r="Q18" s="1204"/>
      <c r="R18" s="1204"/>
      <c r="S18" s="1204"/>
      <c r="T18" s="1204"/>
      <c r="U18" s="1204"/>
      <c r="V18" s="1204"/>
      <c r="W18" s="632" t="s">
        <v>476</v>
      </c>
      <c r="Y18" s="831"/>
      <c r="Z18" s="831" t="str">
        <f t="shared" ref="Z18:Z31" si="0">IF(M18="","",M18 )</f>
        <v>Наименование тарифа</v>
      </c>
      <c r="AA18" s="831"/>
      <c r="AB18" s="831"/>
      <c r="AC18" s="831"/>
      <c r="AI18" s="1010"/>
      <c r="AJ18" s="1010"/>
    </row>
    <row r="19" spans="1:36" ht="22.5">
      <c r="A19" s="1203"/>
      <c r="B19" s="1203">
        <v>1</v>
      </c>
      <c r="C19" s="1017"/>
      <c r="D19" s="1017"/>
      <c r="E19" s="1028"/>
      <c r="F19" s="1028"/>
      <c r="G19" s="1028"/>
      <c r="H19" s="1028"/>
      <c r="I19" s="1023"/>
      <c r="J19" s="956"/>
      <c r="K19" s="959"/>
      <c r="L19" s="1032" t="e">
        <f ca="1">mergeValue(A19) &amp;"."&amp; mergeValue(B19)</f>
        <v>#NAME?</v>
      </c>
      <c r="M19" s="694" t="s">
        <v>16</v>
      </c>
      <c r="N19" s="648"/>
      <c r="O19" s="1204"/>
      <c r="P19" s="1204"/>
      <c r="Q19" s="1204"/>
      <c r="R19" s="1204"/>
      <c r="S19" s="1204"/>
      <c r="T19" s="1204"/>
      <c r="U19" s="1204"/>
      <c r="V19" s="1204"/>
      <c r="W19" s="632" t="s">
        <v>477</v>
      </c>
      <c r="Y19" s="831"/>
      <c r="Z19" s="831" t="str">
        <f t="shared" si="0"/>
        <v>Территория действия тарифа</v>
      </c>
      <c r="AA19" s="831"/>
      <c r="AB19" s="831"/>
      <c r="AC19" s="831"/>
      <c r="AI19" s="1010"/>
      <c r="AJ19" s="1010"/>
    </row>
    <row r="20" spans="1:36" ht="22.5">
      <c r="A20" s="1203"/>
      <c r="B20" s="1203"/>
      <c r="C20" s="1203">
        <v>1</v>
      </c>
      <c r="D20" s="1017"/>
      <c r="E20" s="1028"/>
      <c r="F20" s="1028"/>
      <c r="G20" s="1028"/>
      <c r="H20" s="1028"/>
      <c r="I20" s="964"/>
      <c r="J20" s="956"/>
      <c r="K20" s="959"/>
      <c r="L20" s="1032" t="e">
        <f ca="1">mergeValue(A20) &amp;"."&amp; mergeValue(B20)&amp;"."&amp; mergeValue(C20)</f>
        <v>#NAME?</v>
      </c>
      <c r="M20" s="695" t="s">
        <v>7</v>
      </c>
      <c r="N20" s="648"/>
      <c r="O20" s="1204"/>
      <c r="P20" s="1204"/>
      <c r="Q20" s="1204"/>
      <c r="R20" s="1204"/>
      <c r="S20" s="1204"/>
      <c r="T20" s="1204"/>
      <c r="U20" s="1204"/>
      <c r="V20" s="1204"/>
      <c r="W20" s="632" t="s">
        <v>634</v>
      </c>
      <c r="Y20" s="831"/>
      <c r="Z20" s="831" t="str">
        <f t="shared" si="0"/>
        <v xml:space="preserve">Наименование системы теплоснабжения </v>
      </c>
      <c r="AA20" s="831"/>
      <c r="AB20" s="831"/>
      <c r="AC20" s="831"/>
      <c r="AI20" s="1010"/>
      <c r="AJ20" s="1010"/>
    </row>
    <row r="21" spans="1:36" ht="22.5">
      <c r="A21" s="1203"/>
      <c r="B21" s="1203"/>
      <c r="C21" s="1203"/>
      <c r="D21" s="1203">
        <v>1</v>
      </c>
      <c r="E21" s="1028"/>
      <c r="F21" s="1028"/>
      <c r="G21" s="1028"/>
      <c r="H21" s="1028"/>
      <c r="I21" s="964"/>
      <c r="J21" s="956"/>
      <c r="K21" s="959"/>
      <c r="L21" s="1032" t="e">
        <f ca="1">mergeValue(A21) &amp;"."&amp; mergeValue(B21)&amp;"."&amp; mergeValue(C21)&amp;"."&amp; mergeValue(D21)</f>
        <v>#NAME?</v>
      </c>
      <c r="M21" s="696" t="s">
        <v>22</v>
      </c>
      <c r="N21" s="648"/>
      <c r="O21" s="1204"/>
      <c r="P21" s="1204"/>
      <c r="Q21" s="1204"/>
      <c r="R21" s="1204"/>
      <c r="S21" s="1204"/>
      <c r="T21" s="1204"/>
      <c r="U21" s="1204"/>
      <c r="V21" s="1204"/>
      <c r="W21" s="632" t="s">
        <v>635</v>
      </c>
      <c r="Y21" s="831"/>
      <c r="Z21" s="831" t="str">
        <f t="shared" si="0"/>
        <v xml:space="preserve">Источник тепловой энергии  </v>
      </c>
      <c r="AA21" s="831"/>
      <c r="AB21" s="831"/>
      <c r="AC21" s="831"/>
      <c r="AI21" s="1010"/>
      <c r="AJ21" s="1010"/>
    </row>
    <row r="22" spans="1:36" ht="101.25">
      <c r="A22" s="1203"/>
      <c r="B22" s="1203"/>
      <c r="C22" s="1203"/>
      <c r="D22" s="1203"/>
      <c r="E22" s="1203">
        <v>1</v>
      </c>
      <c r="F22" s="1028"/>
      <c r="G22" s="1028"/>
      <c r="H22" s="1017">
        <v>1</v>
      </c>
      <c r="I22" s="1203">
        <v>1</v>
      </c>
      <c r="J22" s="1028"/>
      <c r="K22" s="967"/>
      <c r="L22" s="1032" t="e">
        <f ca="1">mergeValue(A22) &amp;"."&amp; mergeValue(B22)&amp;"."&amp; mergeValue(C22)&amp;"."&amp; mergeValue(D22)&amp;"."&amp; mergeValue(E22)</f>
        <v>#NAME?</v>
      </c>
      <c r="M22" s="556" t="s">
        <v>9</v>
      </c>
      <c r="N22" s="648"/>
      <c r="O22" s="1205"/>
      <c r="P22" s="1205"/>
      <c r="Q22" s="1205"/>
      <c r="R22" s="1205"/>
      <c r="S22" s="1205"/>
      <c r="T22" s="1205"/>
      <c r="U22" s="1205"/>
      <c r="V22" s="1205"/>
      <c r="W22" s="632" t="s">
        <v>639</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03"/>
      <c r="B23" s="1203"/>
      <c r="C23" s="1203"/>
      <c r="D23" s="1203"/>
      <c r="E23" s="1203"/>
      <c r="F23" s="1203">
        <v>1</v>
      </c>
      <c r="G23" s="1017"/>
      <c r="H23" s="1017"/>
      <c r="I23" s="1203"/>
      <c r="J23" s="1203">
        <v>1</v>
      </c>
      <c r="K23" s="968"/>
      <c r="L23" s="1032" t="e">
        <f ca="1">mergeValue(A23) &amp;"."&amp; mergeValue(B23)&amp;"."&amp; mergeValue(C23)&amp;"."&amp; mergeValue(D23)&amp;"."&amp; mergeValue(E23)&amp;"."&amp; mergeValue(F23)</f>
        <v>#NAME?</v>
      </c>
      <c r="M23" s="557" t="s">
        <v>10</v>
      </c>
      <c r="N23" s="648"/>
      <c r="O23" s="1206"/>
      <c r="P23" s="1207"/>
      <c r="Q23" s="1207"/>
      <c r="R23" s="1207"/>
      <c r="S23" s="1207"/>
      <c r="T23" s="1207"/>
      <c r="U23" s="1207"/>
      <c r="V23" s="1208"/>
      <c r="W23" s="632" t="s">
        <v>637</v>
      </c>
      <c r="Y23" s="831"/>
      <c r="Z23" s="831" t="str">
        <f t="shared" si="0"/>
        <v>Группа потребителей</v>
      </c>
      <c r="AA23" s="831"/>
      <c r="AB23" s="831"/>
      <c r="AC23" s="831"/>
      <c r="AI23" s="1010"/>
      <c r="AJ23" s="1010"/>
    </row>
    <row r="24" spans="1:36" ht="189" customHeight="1">
      <c r="A24" s="1203"/>
      <c r="B24" s="1203"/>
      <c r="C24" s="1203"/>
      <c r="D24" s="1203"/>
      <c r="E24" s="1203"/>
      <c r="F24" s="1203"/>
      <c r="G24" s="1017">
        <v>1</v>
      </c>
      <c r="H24" s="1017"/>
      <c r="I24" s="1203"/>
      <c r="J24" s="1203"/>
      <c r="K24" s="968">
        <v>1</v>
      </c>
      <c r="L24" s="1032" t="e">
        <f ca="1">mergeValue(A24) &amp;"."&amp; mergeValue(B24)&amp;"."&amp; mergeValue(C24)&amp;"."&amp; mergeValue(D24)&amp;"."&amp; mergeValue(E24)&amp;"."&amp; mergeValue(F24)&amp;"."&amp; mergeValue(G24)</f>
        <v>#NAME?</v>
      </c>
      <c r="M24" s="1071"/>
      <c r="N24" s="648"/>
      <c r="O24" s="765"/>
      <c r="P24" s="765"/>
      <c r="Q24" s="1096"/>
      <c r="R24" s="1209"/>
      <c r="S24" s="1210" t="s">
        <v>84</v>
      </c>
      <c r="T24" s="1209"/>
      <c r="U24" s="1210" t="s">
        <v>85</v>
      </c>
      <c r="V24" s="765"/>
      <c r="W24" s="1220" t="s">
        <v>656</v>
      </c>
      <c r="X24" s="1010" t="e">
        <f ca="1">strCheckDate(O25:V25)</f>
        <v>#NAME?</v>
      </c>
      <c r="Y24" s="831"/>
      <c r="Z24" s="831" t="str">
        <f t="shared" si="0"/>
        <v/>
      </c>
      <c r="AA24" s="831"/>
      <c r="AB24" s="831"/>
      <c r="AC24" s="831"/>
      <c r="AI24" s="1010"/>
      <c r="AJ24" s="1010"/>
    </row>
    <row r="25" spans="1:36" ht="11.25" hidden="1">
      <c r="A25" s="1203"/>
      <c r="B25" s="1203"/>
      <c r="C25" s="1203"/>
      <c r="D25" s="1203"/>
      <c r="E25" s="1203"/>
      <c r="F25" s="1203"/>
      <c r="G25" s="1017"/>
      <c r="H25" s="1017"/>
      <c r="I25" s="1203"/>
      <c r="J25" s="1203"/>
      <c r="K25" s="968"/>
      <c r="L25" s="802"/>
      <c r="M25" s="648"/>
      <c r="N25" s="648"/>
      <c r="O25" s="765"/>
      <c r="P25" s="765"/>
      <c r="Q25" s="771" t="str">
        <f>R24 &amp; "-" &amp; T24</f>
        <v>-</v>
      </c>
      <c r="R25" s="1209"/>
      <c r="S25" s="1210"/>
      <c r="T25" s="1209"/>
      <c r="U25" s="1210"/>
      <c r="V25" s="765"/>
      <c r="W25" s="1221"/>
      <c r="Y25" s="831"/>
      <c r="Z25" s="831" t="str">
        <f t="shared" si="0"/>
        <v/>
      </c>
      <c r="AA25" s="831"/>
      <c r="AB25" s="831"/>
      <c r="AC25" s="831"/>
      <c r="AI25" s="1010"/>
      <c r="AJ25" s="1010"/>
    </row>
    <row r="26" spans="1:36" ht="15" customHeight="1">
      <c r="A26" s="1203"/>
      <c r="B26" s="1203"/>
      <c r="C26" s="1203"/>
      <c r="D26" s="1203"/>
      <c r="E26" s="1203"/>
      <c r="F26" s="1203"/>
      <c r="G26" s="1028"/>
      <c r="H26" s="1017"/>
      <c r="I26" s="1203"/>
      <c r="J26" s="1203"/>
      <c r="K26" s="967"/>
      <c r="L26" s="690"/>
      <c r="M26" s="559" t="s">
        <v>25</v>
      </c>
      <c r="N26" s="1008"/>
      <c r="O26" s="1008"/>
      <c r="P26" s="1008"/>
      <c r="Q26" s="1008"/>
      <c r="R26" s="1008"/>
      <c r="S26" s="1008"/>
      <c r="T26" s="1008"/>
      <c r="U26" s="1008"/>
      <c r="V26" s="764"/>
      <c r="W26" s="1222"/>
      <c r="Y26" s="831"/>
      <c r="Z26" s="831" t="str">
        <f t="shared" si="0"/>
        <v>Добавить вид теплоносителя (параметры теплоносителя)</v>
      </c>
      <c r="AA26" s="831"/>
      <c r="AB26" s="831"/>
      <c r="AC26" s="831"/>
      <c r="AI26" s="1010"/>
      <c r="AJ26" s="1010"/>
    </row>
    <row r="27" spans="1:36" ht="15" customHeight="1">
      <c r="A27" s="1203"/>
      <c r="B27" s="1203"/>
      <c r="C27" s="1203"/>
      <c r="D27" s="1203"/>
      <c r="E27" s="1203"/>
      <c r="F27" s="1028"/>
      <c r="G27" s="1028"/>
      <c r="H27" s="1017"/>
      <c r="I27" s="1203"/>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203"/>
      <c r="B28" s="1203"/>
      <c r="C28" s="1203"/>
      <c r="D28" s="1203"/>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203"/>
      <c r="B29" s="1203"/>
      <c r="C29" s="1203"/>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203"/>
      <c r="B30" s="1203"/>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203"/>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36"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6" t="s">
        <v>633</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22.12.2020</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591</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589</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593</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592</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594</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17" t="s">
        <v>632</v>
      </c>
      <c r="M5" s="1217"/>
      <c r="N5" s="1217"/>
      <c r="O5" s="1217"/>
      <c r="P5" s="1217"/>
      <c r="Q5" s="1217"/>
      <c r="R5" s="1217"/>
      <c r="S5" s="1217"/>
      <c r="T5" s="1217"/>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745</v>
      </c>
      <c r="N7" s="756"/>
      <c r="O7" s="1238" t="s">
        <v>85</v>
      </c>
      <c r="P7" s="1238"/>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3" t="str">
        <f>IF(NameOrPr_ch="",IF(NameOrPr="","",NameOrPr),NameOrPr_ch)</f>
        <v>Государственный комитет Республики Татарстан по тарифам</v>
      </c>
      <c r="P9" s="1223"/>
      <c r="Q9" s="1223"/>
      <c r="R9" s="1223"/>
      <c r="S9" s="1223"/>
      <c r="T9" s="1223"/>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597</v>
      </c>
      <c r="N10" s="668"/>
      <c r="O10" s="1223" t="str">
        <f>IF(datePr_ch="",IF(datePr="","",datePr),datePr_ch)</f>
        <v>09.12.2020</v>
      </c>
      <c r="P10" s="1223"/>
      <c r="Q10" s="1223"/>
      <c r="R10" s="1223"/>
      <c r="S10" s="1223"/>
      <c r="T10" s="1223"/>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596</v>
      </c>
      <c r="N11" s="668"/>
      <c r="O11" s="1223" t="str">
        <f>IF(numberPr_ch="",IF(numberPr="","",numberPr),numberPr_ch)</f>
        <v>360-58/тэ-2020</v>
      </c>
      <c r="P11" s="1223"/>
      <c r="Q11" s="1223"/>
      <c r="R11" s="1223"/>
      <c r="S11" s="1223"/>
      <c r="T11" s="1223"/>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3" t="str">
        <f>IF(IstPub_ch="",IF(IstPub="","",IstPub),IstPub_ch)</f>
        <v>Официальный сайт правовой информации Министерства юстиции РТ:  http//pravo.tatarstan.ru</v>
      </c>
      <c r="P12" s="1223"/>
      <c r="Q12" s="1223"/>
      <c r="R12" s="1223"/>
      <c r="S12" s="1223"/>
      <c r="T12" s="1223"/>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18"/>
      <c r="M13" s="1218"/>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4"/>
      <c r="P14" s="1224"/>
      <c r="Q14" s="1224"/>
      <c r="R14" s="1224"/>
      <c r="S14" s="1224"/>
      <c r="T14" s="1224"/>
      <c r="U14" s="1224"/>
    </row>
    <row r="15" spans="1:34">
      <c r="J15" s="531"/>
      <c r="K15" s="531"/>
      <c r="L15" s="1151" t="s">
        <v>454</v>
      </c>
      <c r="M15" s="1151"/>
      <c r="N15" s="1151"/>
      <c r="O15" s="1151"/>
      <c r="P15" s="1151"/>
      <c r="Q15" s="1151"/>
      <c r="R15" s="1151"/>
      <c r="S15" s="1151"/>
      <c r="T15" s="1151"/>
      <c r="U15" s="1151"/>
      <c r="V15" s="1151"/>
      <c r="W15" s="1151" t="s">
        <v>455</v>
      </c>
    </row>
    <row r="16" spans="1:34" ht="14.25" customHeight="1">
      <c r="J16" s="531"/>
      <c r="K16" s="531"/>
      <c r="L16" s="1230" t="s">
        <v>92</v>
      </c>
      <c r="M16" s="1230" t="s">
        <v>640</v>
      </c>
      <c r="N16" s="663"/>
      <c r="O16" s="1231" t="s">
        <v>642</v>
      </c>
      <c r="P16" s="1232"/>
      <c r="Q16" s="1232"/>
      <c r="R16" s="1232"/>
      <c r="S16" s="1232"/>
      <c r="T16" s="1233"/>
      <c r="U16" s="1214" t="s">
        <v>341</v>
      </c>
      <c r="V16" s="1227" t="s">
        <v>275</v>
      </c>
      <c r="W16" s="1151"/>
    </row>
    <row r="17" spans="1:36" ht="14.25" customHeight="1">
      <c r="J17" s="531"/>
      <c r="K17" s="531"/>
      <c r="L17" s="1230"/>
      <c r="M17" s="1230"/>
      <c r="N17" s="664"/>
      <c r="O17" s="1236" t="s">
        <v>606</v>
      </c>
      <c r="P17" s="1234" t="s">
        <v>271</v>
      </c>
      <c r="Q17" s="1235"/>
      <c r="R17" s="1211" t="s">
        <v>655</v>
      </c>
      <c r="S17" s="1212"/>
      <c r="T17" s="1213"/>
      <c r="U17" s="1215"/>
      <c r="V17" s="1228"/>
      <c r="W17" s="1151"/>
    </row>
    <row r="18" spans="1:36" ht="33.75" customHeight="1">
      <c r="J18" s="531"/>
      <c r="K18" s="531"/>
      <c r="L18" s="1230"/>
      <c r="M18" s="1230"/>
      <c r="N18" s="665"/>
      <c r="O18" s="1237"/>
      <c r="P18" s="537" t="s">
        <v>607</v>
      </c>
      <c r="Q18" s="537" t="s">
        <v>6</v>
      </c>
      <c r="R18" s="538" t="s">
        <v>274</v>
      </c>
      <c r="S18" s="1225" t="s">
        <v>273</v>
      </c>
      <c r="T18" s="1226"/>
      <c r="U18" s="1216"/>
      <c r="V18" s="1229"/>
      <c r="W18" s="1151"/>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19">
        <f ca="1">OFFSET(S19,0,-1)+1</f>
        <v>7</v>
      </c>
      <c r="T19" s="1219"/>
      <c r="U19" s="650">
        <f ca="1">OFFSET(U19,0,-2)+1</f>
        <v>8</v>
      </c>
      <c r="V19" s="651">
        <f ca="1">OFFSET(V19,0,-1)</f>
        <v>8</v>
      </c>
      <c r="W19" s="650">
        <f ca="1">OFFSET(W19,0,-1)+1</f>
        <v>9</v>
      </c>
    </row>
    <row r="20" spans="1:36" ht="22.5">
      <c r="A20" s="1203">
        <v>1</v>
      </c>
      <c r="B20" s="885"/>
      <c r="C20" s="885"/>
      <c r="D20" s="885"/>
      <c r="E20" s="886"/>
      <c r="F20" s="887"/>
      <c r="G20" s="887"/>
      <c r="H20" s="887"/>
      <c r="I20" s="888"/>
      <c r="J20" s="883"/>
      <c r="K20" s="890"/>
      <c r="L20" s="595" t="e">
        <f ca="1">mergeValue(A20)</f>
        <v>#NAME?</v>
      </c>
      <c r="M20" s="643" t="s">
        <v>20</v>
      </c>
      <c r="N20" s="648"/>
      <c r="O20" s="1204"/>
      <c r="P20" s="1204"/>
      <c r="Q20" s="1204"/>
      <c r="R20" s="1204"/>
      <c r="S20" s="1204"/>
      <c r="T20" s="1204"/>
      <c r="U20" s="1204"/>
      <c r="V20" s="1204"/>
      <c r="W20" s="632" t="s">
        <v>476</v>
      </c>
      <c r="Y20" s="591"/>
      <c r="Z20" s="591" t="str">
        <f t="shared" ref="Z20:Z33" si="0">IF(M20="","",M20 )</f>
        <v>Наименование тарифа</v>
      </c>
      <c r="AA20" s="591"/>
      <c r="AB20" s="591"/>
      <c r="AC20" s="591"/>
      <c r="AI20" s="587"/>
      <c r="AJ20" s="587"/>
    </row>
    <row r="21" spans="1:36" ht="22.5">
      <c r="A21" s="1203"/>
      <c r="B21" s="1203">
        <v>1</v>
      </c>
      <c r="C21" s="885"/>
      <c r="D21" s="885"/>
      <c r="E21" s="887"/>
      <c r="F21" s="887"/>
      <c r="G21" s="887"/>
      <c r="H21" s="887"/>
      <c r="I21" s="882"/>
      <c r="J21" s="881"/>
      <c r="K21" s="884"/>
      <c r="L21" s="595" t="e">
        <f ca="1">mergeValue(A21) &amp;"."&amp; mergeValue(B21)</f>
        <v>#NAME?</v>
      </c>
      <c r="M21" s="548" t="s">
        <v>16</v>
      </c>
      <c r="N21" s="648"/>
      <c r="O21" s="1204"/>
      <c r="P21" s="1204"/>
      <c r="Q21" s="1204"/>
      <c r="R21" s="1204"/>
      <c r="S21" s="1204"/>
      <c r="T21" s="1204"/>
      <c r="U21" s="1204"/>
      <c r="V21" s="1204"/>
      <c r="W21" s="632" t="s">
        <v>477</v>
      </c>
      <c r="Y21" s="591"/>
      <c r="Z21" s="591" t="str">
        <f t="shared" si="0"/>
        <v>Территория действия тарифа</v>
      </c>
      <c r="AA21" s="591"/>
      <c r="AB21" s="591"/>
      <c r="AC21" s="591"/>
      <c r="AI21" s="587"/>
      <c r="AJ21" s="587"/>
    </row>
    <row r="22" spans="1:36" ht="22.5">
      <c r="A22" s="1203"/>
      <c r="B22" s="1203"/>
      <c r="C22" s="1203">
        <v>1</v>
      </c>
      <c r="D22" s="885"/>
      <c r="E22" s="887"/>
      <c r="F22" s="887"/>
      <c r="G22" s="887"/>
      <c r="H22" s="887"/>
      <c r="I22" s="889"/>
      <c r="J22" s="881"/>
      <c r="K22" s="884"/>
      <c r="L22" s="595" t="e">
        <f ca="1">mergeValue(A22) &amp;"."&amp; mergeValue(B22)&amp;"."&amp; mergeValue(C22)</f>
        <v>#NAME?</v>
      </c>
      <c r="M22" s="549" t="s">
        <v>7</v>
      </c>
      <c r="N22" s="648"/>
      <c r="O22" s="1204"/>
      <c r="P22" s="1204"/>
      <c r="Q22" s="1204"/>
      <c r="R22" s="1204"/>
      <c r="S22" s="1204"/>
      <c r="T22" s="1204"/>
      <c r="U22" s="1204"/>
      <c r="V22" s="1204"/>
      <c r="W22" s="632" t="s">
        <v>634</v>
      </c>
      <c r="Y22" s="591"/>
      <c r="Z22" s="591" t="str">
        <f t="shared" si="0"/>
        <v xml:space="preserve">Наименование системы теплоснабжения </v>
      </c>
      <c r="AA22" s="591"/>
      <c r="AB22" s="591"/>
      <c r="AC22" s="591"/>
      <c r="AI22" s="587"/>
      <c r="AJ22" s="587"/>
    </row>
    <row r="23" spans="1:36" ht="22.5">
      <c r="A23" s="1203"/>
      <c r="B23" s="1203"/>
      <c r="C23" s="1203"/>
      <c r="D23" s="1203">
        <v>1</v>
      </c>
      <c r="E23" s="887"/>
      <c r="F23" s="887"/>
      <c r="G23" s="887"/>
      <c r="H23" s="887"/>
      <c r="I23" s="889"/>
      <c r="J23" s="881"/>
      <c r="K23" s="884"/>
      <c r="L23" s="595" t="e">
        <f ca="1">mergeValue(A23) &amp;"."&amp; mergeValue(B23)&amp;"."&amp; mergeValue(C23)&amp;"."&amp; mergeValue(D23)</f>
        <v>#NAME?</v>
      </c>
      <c r="M23" s="550" t="s">
        <v>22</v>
      </c>
      <c r="N23" s="648"/>
      <c r="O23" s="1204"/>
      <c r="P23" s="1204"/>
      <c r="Q23" s="1204"/>
      <c r="R23" s="1204"/>
      <c r="S23" s="1204"/>
      <c r="T23" s="1204"/>
      <c r="U23" s="1204"/>
      <c r="V23" s="1204"/>
      <c r="W23" s="632" t="s">
        <v>635</v>
      </c>
      <c r="Y23" s="591"/>
      <c r="Z23" s="591" t="str">
        <f t="shared" si="0"/>
        <v xml:space="preserve">Источник тепловой энергии  </v>
      </c>
      <c r="AA23" s="591"/>
      <c r="AB23" s="591"/>
      <c r="AC23" s="591"/>
      <c r="AI23" s="587"/>
      <c r="AJ23" s="587"/>
    </row>
    <row r="24" spans="1:36" ht="101.25">
      <c r="A24" s="1203"/>
      <c r="B24" s="1203"/>
      <c r="C24" s="1203"/>
      <c r="D24" s="1203"/>
      <c r="E24" s="1203">
        <v>1</v>
      </c>
      <c r="F24" s="887"/>
      <c r="G24" s="887"/>
      <c r="H24" s="885">
        <v>1</v>
      </c>
      <c r="I24" s="1203">
        <v>1</v>
      </c>
      <c r="J24" s="887"/>
      <c r="K24" s="892"/>
      <c r="L24" s="595" t="e">
        <f ca="1">mergeValue(A24) &amp;"."&amp; mergeValue(B24)&amp;"."&amp; mergeValue(C24)&amp;"."&amp; mergeValue(D24)&amp;"."&amp; mergeValue(E24)</f>
        <v>#NAME?</v>
      </c>
      <c r="M24" s="556" t="s">
        <v>9</v>
      </c>
      <c r="N24" s="648"/>
      <c r="O24" s="1205"/>
      <c r="P24" s="1205"/>
      <c r="Q24" s="1205"/>
      <c r="R24" s="1205"/>
      <c r="S24" s="1205"/>
      <c r="T24" s="1205"/>
      <c r="U24" s="1205"/>
      <c r="V24" s="1205"/>
      <c r="W24" s="632" t="s">
        <v>639</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3"/>
      <c r="B25" s="1203"/>
      <c r="C25" s="1203"/>
      <c r="D25" s="1203"/>
      <c r="E25" s="1203"/>
      <c r="F25" s="1203">
        <v>1</v>
      </c>
      <c r="G25" s="885"/>
      <c r="H25" s="885"/>
      <c r="I25" s="1203"/>
      <c r="J25" s="1203">
        <v>1</v>
      </c>
      <c r="K25" s="893"/>
      <c r="L25" s="595" t="e">
        <f ca="1">mergeValue(A25) &amp;"."&amp; mergeValue(B25)&amp;"."&amp; mergeValue(C25)&amp;"."&amp; mergeValue(D25)&amp;"."&amp; mergeValue(E25)&amp;"."&amp; mergeValue(F25)</f>
        <v>#NAME?</v>
      </c>
      <c r="M25" s="557" t="s">
        <v>10</v>
      </c>
      <c r="N25" s="648"/>
      <c r="O25" s="1206"/>
      <c r="P25" s="1207"/>
      <c r="Q25" s="1207"/>
      <c r="R25" s="1207"/>
      <c r="S25" s="1207"/>
      <c r="T25" s="1207"/>
      <c r="U25" s="1207"/>
      <c r="V25" s="1208"/>
      <c r="W25" s="632" t="s">
        <v>637</v>
      </c>
      <c r="Y25" s="591"/>
      <c r="Z25" s="591" t="str">
        <f t="shared" si="0"/>
        <v>Группа потребителей</v>
      </c>
      <c r="AA25" s="591"/>
      <c r="AB25" s="591"/>
      <c r="AC25" s="591"/>
      <c r="AI25" s="587"/>
      <c r="AJ25" s="587"/>
    </row>
    <row r="26" spans="1:36" ht="189" customHeight="1">
      <c r="A26" s="1203"/>
      <c r="B26" s="1203"/>
      <c r="C26" s="1203"/>
      <c r="D26" s="1203"/>
      <c r="E26" s="1203"/>
      <c r="F26" s="1203"/>
      <c r="G26" s="885">
        <v>1</v>
      </c>
      <c r="H26" s="885"/>
      <c r="I26" s="1203"/>
      <c r="J26" s="1203"/>
      <c r="K26" s="893">
        <v>1</v>
      </c>
      <c r="L26" s="595" t="e">
        <f ca="1">mergeValue(A26) &amp;"."&amp; mergeValue(B26)&amp;"."&amp; mergeValue(C26)&amp;"."&amp; mergeValue(D26)&amp;"."&amp; mergeValue(E26)&amp;"."&amp; mergeValue(F26)&amp;"."&amp; mergeValue(G26)</f>
        <v>#NAME?</v>
      </c>
      <c r="M26" s="1071"/>
      <c r="N26" s="648"/>
      <c r="O26" s="564"/>
      <c r="P26" s="564"/>
      <c r="Q26" s="1096"/>
      <c r="R26" s="1209"/>
      <c r="S26" s="1210" t="s">
        <v>84</v>
      </c>
      <c r="T26" s="1209"/>
      <c r="U26" s="1210" t="s">
        <v>85</v>
      </c>
      <c r="V26" s="564"/>
      <c r="W26" s="1220" t="s">
        <v>656</v>
      </c>
      <c r="X26" s="587" t="e">
        <f ca="1">strCheckDate(O27:V27)</f>
        <v>#NAME?</v>
      </c>
      <c r="Y26" s="591"/>
      <c r="Z26" s="591" t="str">
        <f t="shared" si="0"/>
        <v/>
      </c>
      <c r="AA26" s="591"/>
      <c r="AB26" s="591"/>
      <c r="AC26" s="591"/>
      <c r="AI26" s="587"/>
      <c r="AJ26" s="587"/>
    </row>
    <row r="27" spans="1:36" ht="11.25" hidden="1">
      <c r="A27" s="1203"/>
      <c r="B27" s="1203"/>
      <c r="C27" s="1203"/>
      <c r="D27" s="1203"/>
      <c r="E27" s="1203"/>
      <c r="F27" s="1203"/>
      <c r="G27" s="885"/>
      <c r="H27" s="885"/>
      <c r="I27" s="1203"/>
      <c r="J27" s="1203"/>
      <c r="K27" s="893"/>
      <c r="L27" s="602"/>
      <c r="M27" s="648"/>
      <c r="N27" s="648"/>
      <c r="O27" s="564"/>
      <c r="P27" s="564"/>
      <c r="Q27" s="586" t="str">
        <f>R26 &amp; "-" &amp; T26</f>
        <v>-</v>
      </c>
      <c r="R27" s="1209"/>
      <c r="S27" s="1210"/>
      <c r="T27" s="1209"/>
      <c r="U27" s="1210"/>
      <c r="V27" s="564"/>
      <c r="W27" s="1221"/>
      <c r="Y27" s="591"/>
      <c r="Z27" s="591" t="str">
        <f t="shared" si="0"/>
        <v/>
      </c>
      <c r="AA27" s="591"/>
      <c r="AB27" s="591"/>
      <c r="AC27" s="591"/>
      <c r="AI27" s="587"/>
      <c r="AJ27" s="587"/>
    </row>
    <row r="28" spans="1:36" ht="15" customHeight="1">
      <c r="A28" s="1203"/>
      <c r="B28" s="1203"/>
      <c r="C28" s="1203"/>
      <c r="D28" s="1203"/>
      <c r="E28" s="1203"/>
      <c r="F28" s="1203"/>
      <c r="G28" s="887"/>
      <c r="H28" s="885"/>
      <c r="I28" s="1203"/>
      <c r="J28" s="1203"/>
      <c r="K28" s="892"/>
      <c r="L28" s="540"/>
      <c r="M28" s="559" t="s">
        <v>25</v>
      </c>
      <c r="N28" s="566"/>
      <c r="O28" s="566"/>
      <c r="P28" s="566"/>
      <c r="Q28" s="566"/>
      <c r="R28" s="566"/>
      <c r="S28" s="566"/>
      <c r="T28" s="566"/>
      <c r="U28" s="566"/>
      <c r="V28" s="562"/>
      <c r="W28" s="1222"/>
      <c r="Y28" s="591"/>
      <c r="Z28" s="591" t="str">
        <f t="shared" si="0"/>
        <v>Добавить вид теплоносителя (параметры теплоносителя)</v>
      </c>
      <c r="AA28" s="591"/>
      <c r="AB28" s="591"/>
      <c r="AC28" s="591"/>
      <c r="AI28" s="587"/>
      <c r="AJ28" s="587"/>
    </row>
    <row r="29" spans="1:36" ht="15" customHeight="1">
      <c r="A29" s="1203"/>
      <c r="B29" s="1203"/>
      <c r="C29" s="1203"/>
      <c r="D29" s="1203"/>
      <c r="E29" s="1203"/>
      <c r="F29" s="887"/>
      <c r="G29" s="887"/>
      <c r="H29" s="885"/>
      <c r="I29" s="1203"/>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3"/>
      <c r="B30" s="1203"/>
      <c r="C30" s="1203"/>
      <c r="D30" s="1203"/>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3"/>
      <c r="B31" s="1203"/>
      <c r="C31" s="1203"/>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3"/>
      <c r="B32" s="1203"/>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3"/>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6" t="s">
        <v>633</v>
      </c>
      <c r="N36" s="1196"/>
      <c r="O36" s="1196"/>
      <c r="P36" s="1196"/>
      <c r="Q36" s="1196"/>
      <c r="R36" s="1196"/>
      <c r="S36" s="1196"/>
      <c r="T36" s="1196"/>
      <c r="U36" s="1196"/>
      <c r="V36" s="1196"/>
      <c r="W36" s="1196"/>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7" t="s">
        <v>491</v>
      </c>
      <c r="G2" s="1198"/>
      <c r="H2" s="1199"/>
      <c r="I2" s="808"/>
    </row>
    <row r="3" spans="1:20" ht="3" customHeight="1"/>
    <row r="4" spans="1:20" s="572" customFormat="1" ht="11.25">
      <c r="A4" s="773"/>
      <c r="B4" s="773"/>
      <c r="C4" s="773"/>
      <c r="D4" s="773"/>
      <c r="F4" s="1151" t="s">
        <v>454</v>
      </c>
      <c r="G4" s="1151"/>
      <c r="H4" s="1151"/>
      <c r="I4" s="1200"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0"/>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22.12.2020</v>
      </c>
      <c r="I7" s="818" t="s">
        <v>493</v>
      </c>
      <c r="J7" s="617"/>
      <c r="K7" s="773"/>
      <c r="L7" s="773"/>
      <c r="M7" s="773"/>
      <c r="N7" s="773"/>
      <c r="O7" s="773"/>
      <c r="P7" s="773"/>
      <c r="Q7" s="773"/>
      <c r="R7" s="773"/>
      <c r="S7" s="773"/>
      <c r="T7" s="773"/>
    </row>
    <row r="8" spans="1:20" s="572" customFormat="1" ht="45">
      <c r="A8" s="1201">
        <v>1</v>
      </c>
      <c r="B8" s="773"/>
      <c r="C8" s="773"/>
      <c r="D8" s="773"/>
      <c r="F8" s="816" t="e">
        <f ca="1">"2." &amp;mergeValue(A8)</f>
        <v>#NAME?</v>
      </c>
      <c r="G8" s="817" t="s">
        <v>494</v>
      </c>
      <c r="H8" s="807"/>
      <c r="I8" s="818" t="s">
        <v>591</v>
      </c>
      <c r="J8" s="617"/>
      <c r="K8" s="773"/>
      <c r="L8" s="773"/>
      <c r="M8" s="773"/>
      <c r="N8" s="773"/>
      <c r="O8" s="773"/>
      <c r="P8" s="773"/>
      <c r="Q8" s="773"/>
      <c r="R8" s="773"/>
      <c r="S8" s="773"/>
      <c r="T8" s="773"/>
    </row>
    <row r="9" spans="1:20" s="572" customFormat="1" ht="22.5">
      <c r="A9" s="1201"/>
      <c r="B9" s="773"/>
      <c r="C9" s="773"/>
      <c r="D9" s="773"/>
      <c r="F9" s="816" t="e">
        <f ca="1">"3." &amp;mergeValue(A9)</f>
        <v>#NAME?</v>
      </c>
      <c r="G9" s="817" t="s">
        <v>495</v>
      </c>
      <c r="H9" s="807"/>
      <c r="I9" s="818" t="s">
        <v>589</v>
      </c>
      <c r="J9" s="617"/>
      <c r="K9" s="773"/>
      <c r="L9" s="773"/>
      <c r="M9" s="773"/>
      <c r="N9" s="773"/>
      <c r="O9" s="773"/>
      <c r="P9" s="773"/>
      <c r="Q9" s="773"/>
      <c r="R9" s="773"/>
      <c r="S9" s="773"/>
      <c r="T9" s="773"/>
    </row>
    <row r="10" spans="1:20" s="572" customFormat="1" ht="22.5">
      <c r="A10" s="1201"/>
      <c r="B10" s="773"/>
      <c r="C10" s="773"/>
      <c r="D10" s="773"/>
      <c r="F10" s="816" t="e">
        <f ca="1">"4."&amp;mergeValue(A10)</f>
        <v>#NAME?</v>
      </c>
      <c r="G10" s="817" t="s">
        <v>496</v>
      </c>
      <c r="H10" s="803" t="s">
        <v>458</v>
      </c>
      <c r="I10" s="818"/>
      <c r="J10" s="617"/>
      <c r="K10" s="773"/>
      <c r="L10" s="773"/>
      <c r="M10" s="773"/>
      <c r="N10" s="773"/>
      <c r="O10" s="773"/>
      <c r="P10" s="773"/>
      <c r="Q10" s="773"/>
      <c r="R10" s="773"/>
      <c r="S10" s="773"/>
      <c r="T10" s="773"/>
    </row>
    <row r="11" spans="1:20" s="572" customFormat="1" ht="18.75">
      <c r="A11" s="1201"/>
      <c r="B11" s="1201">
        <v>1</v>
      </c>
      <c r="C11" s="779"/>
      <c r="D11" s="779"/>
      <c r="F11" s="816" t="e">
        <f ca="1">"4."&amp;mergeValue(A11) &amp;"."&amp;mergeValue(B11)</f>
        <v>#NAME?</v>
      </c>
      <c r="G11" s="832" t="s">
        <v>593</v>
      </c>
      <c r="H11" s="807" t="str">
        <f>IF(region_name="","",region_name)</f>
        <v>Республика Татарстан</v>
      </c>
      <c r="I11" s="818" t="s">
        <v>499</v>
      </c>
      <c r="J11" s="617"/>
      <c r="K11" s="773"/>
      <c r="L11" s="773"/>
      <c r="M11" s="773"/>
      <c r="N11" s="773"/>
      <c r="O11" s="773"/>
      <c r="P11" s="773"/>
      <c r="Q11" s="773"/>
      <c r="R11" s="773"/>
      <c r="S11" s="773"/>
      <c r="T11" s="773"/>
    </row>
    <row r="12" spans="1:20" s="572" customFormat="1" ht="22.5">
      <c r="A12" s="1201"/>
      <c r="B12" s="1201"/>
      <c r="C12" s="1201">
        <v>1</v>
      </c>
      <c r="D12" s="779"/>
      <c r="F12" s="816" t="e">
        <f ca="1">"4."&amp;mergeValue(A12) &amp;"."&amp;mergeValue(B12)&amp;"."&amp;mergeValue(C12)</f>
        <v>#NAME?</v>
      </c>
      <c r="G12" s="819" t="s">
        <v>497</v>
      </c>
      <c r="H12" s="807"/>
      <c r="I12" s="818" t="s">
        <v>500</v>
      </c>
      <c r="J12" s="617"/>
      <c r="K12" s="773"/>
      <c r="L12" s="773"/>
      <c r="M12" s="773"/>
      <c r="N12" s="773"/>
      <c r="O12" s="773"/>
      <c r="P12" s="773"/>
      <c r="Q12" s="773"/>
      <c r="R12" s="773"/>
      <c r="S12" s="773"/>
      <c r="T12" s="773"/>
    </row>
    <row r="13" spans="1:20" s="572" customFormat="1" ht="39" customHeight="1">
      <c r="A13" s="1201"/>
      <c r="B13" s="1201"/>
      <c r="C13" s="1201"/>
      <c r="D13" s="779">
        <v>1</v>
      </c>
      <c r="F13" s="816" t="e">
        <f ca="1">"4."&amp;mergeValue(A13) &amp;"."&amp;mergeValue(B13)&amp;"."&amp;mergeValue(C13)&amp;"."&amp;mergeValue(D13)</f>
        <v>#NAME?</v>
      </c>
      <c r="G13" s="820" t="s">
        <v>498</v>
      </c>
      <c r="H13" s="807"/>
      <c r="I13" s="1202" t="s">
        <v>592</v>
      </c>
      <c r="J13" s="617"/>
      <c r="K13" s="773"/>
      <c r="L13" s="773"/>
      <c r="M13" s="773"/>
      <c r="N13" s="773"/>
      <c r="O13" s="773"/>
      <c r="P13" s="773"/>
      <c r="Q13" s="773"/>
      <c r="R13" s="773"/>
      <c r="S13" s="773"/>
      <c r="T13" s="773"/>
    </row>
    <row r="14" spans="1:20" s="572" customFormat="1" ht="18.75">
      <c r="A14" s="1201"/>
      <c r="B14" s="1201"/>
      <c r="C14" s="1201"/>
      <c r="D14" s="779"/>
      <c r="F14" s="821"/>
      <c r="G14" s="761" t="s">
        <v>4</v>
      </c>
      <c r="H14" s="626"/>
      <c r="I14" s="1202"/>
      <c r="J14" s="617"/>
      <c r="K14" s="773"/>
      <c r="L14" s="773"/>
      <c r="M14" s="773"/>
      <c r="N14" s="773"/>
      <c r="O14" s="773"/>
      <c r="P14" s="773"/>
      <c r="Q14" s="773"/>
      <c r="R14" s="773"/>
      <c r="S14" s="773"/>
      <c r="T14" s="773"/>
    </row>
    <row r="15" spans="1:20" s="572" customFormat="1" ht="18.75">
      <c r="A15" s="1201"/>
      <c r="B15" s="1201"/>
      <c r="C15" s="779"/>
      <c r="D15" s="779"/>
      <c r="F15" s="636"/>
      <c r="G15" s="579" t="s">
        <v>403</v>
      </c>
      <c r="H15" s="637"/>
      <c r="I15" s="638"/>
      <c r="J15" s="617"/>
      <c r="K15" s="773"/>
      <c r="L15" s="773"/>
      <c r="M15" s="773"/>
      <c r="N15" s="773"/>
      <c r="O15" s="773"/>
      <c r="P15" s="773"/>
      <c r="Q15" s="773"/>
      <c r="R15" s="773"/>
      <c r="S15" s="773"/>
      <c r="T15" s="773"/>
    </row>
    <row r="16" spans="1:20" s="572" customFormat="1" ht="18.75">
      <c r="A16" s="1201"/>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6" t="s">
        <v>594</v>
      </c>
      <c r="H19" s="1196"/>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17" t="s">
        <v>632</v>
      </c>
      <c r="M5" s="1217"/>
      <c r="N5" s="1217"/>
      <c r="O5" s="1217"/>
      <c r="P5" s="1217"/>
      <c r="Q5" s="1217"/>
      <c r="R5" s="1217"/>
      <c r="S5" s="1217"/>
      <c r="T5" s="1217"/>
      <c r="U5" s="666"/>
    </row>
    <row r="6" spans="1:34" ht="3" customHeight="1">
      <c r="J6" s="688"/>
      <c r="K6" s="688"/>
      <c r="L6" s="756"/>
      <c r="M6" s="756"/>
      <c r="N6" s="756"/>
      <c r="O6" s="757"/>
      <c r="P6" s="757"/>
      <c r="Q6" s="757"/>
      <c r="R6" s="757"/>
      <c r="S6" s="757"/>
      <c r="T6" s="757"/>
      <c r="U6" s="757"/>
      <c r="V6" s="806"/>
    </row>
    <row r="7" spans="1:34" ht="33.75">
      <c r="J7" s="688"/>
      <c r="K7" s="688"/>
      <c r="L7" s="756"/>
      <c r="M7" s="619" t="s">
        <v>746</v>
      </c>
      <c r="N7" s="756"/>
      <c r="O7" s="1239"/>
      <c r="P7" s="1240"/>
      <c r="Q7" s="1240"/>
      <c r="R7" s="1240"/>
      <c r="S7" s="1240"/>
      <c r="T7" s="1241"/>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3" t="str">
        <f>IF(NameOrPr_ch="",IF(NameOrPr="","",NameOrPr),NameOrPr_ch)</f>
        <v>Государственный комитет Республики Татарстан по тарифам</v>
      </c>
      <c r="P9" s="1223"/>
      <c r="Q9" s="1223"/>
      <c r="R9" s="1223"/>
      <c r="S9" s="1223"/>
      <c r="T9" s="1223"/>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597</v>
      </c>
      <c r="N10" s="668"/>
      <c r="O10" s="1223" t="str">
        <f>IF(datePr_ch="",IF(datePr="","",datePr),datePr_ch)</f>
        <v>09.12.2020</v>
      </c>
      <c r="P10" s="1223"/>
      <c r="Q10" s="1223"/>
      <c r="R10" s="1223"/>
      <c r="S10" s="1223"/>
      <c r="T10" s="1223"/>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596</v>
      </c>
      <c r="N11" s="668"/>
      <c r="O11" s="1223" t="str">
        <f>IF(numberPr_ch="",IF(numberPr="","",numberPr),numberPr_ch)</f>
        <v>360-58/тэ-2020</v>
      </c>
      <c r="P11" s="1223"/>
      <c r="Q11" s="1223"/>
      <c r="R11" s="1223"/>
      <c r="S11" s="1223"/>
      <c r="T11" s="1223"/>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3" t="str">
        <f>IF(IstPub_ch="",IF(IstPub="","",IstPub),IstPub_ch)</f>
        <v>Официальный сайт правовой информации Министерства юстиции РТ:  http//pravo.tatarstan.ru</v>
      </c>
      <c r="P12" s="1223"/>
      <c r="Q12" s="1223"/>
      <c r="R12" s="1223"/>
      <c r="S12" s="1223"/>
      <c r="T12" s="1223"/>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18"/>
      <c r="M13" s="1218"/>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4"/>
      <c r="P14" s="1224"/>
      <c r="Q14" s="1224"/>
      <c r="R14" s="1224"/>
      <c r="S14" s="1224"/>
      <c r="T14" s="1224"/>
      <c r="U14" s="1224"/>
    </row>
    <row r="15" spans="1:34">
      <c r="J15" s="688"/>
      <c r="K15" s="688"/>
      <c r="L15" s="1151" t="s">
        <v>454</v>
      </c>
      <c r="M15" s="1151"/>
      <c r="N15" s="1151"/>
      <c r="O15" s="1151"/>
      <c r="P15" s="1151"/>
      <c r="Q15" s="1151"/>
      <c r="R15" s="1151"/>
      <c r="S15" s="1151"/>
      <c r="T15" s="1151"/>
      <c r="U15" s="1151"/>
      <c r="V15" s="1151"/>
      <c r="W15" s="1151" t="s">
        <v>455</v>
      </c>
    </row>
    <row r="16" spans="1:34" ht="14.25" customHeight="1">
      <c r="J16" s="688"/>
      <c r="K16" s="688"/>
      <c r="L16" s="1230" t="s">
        <v>92</v>
      </c>
      <c r="M16" s="1230" t="s">
        <v>640</v>
      </c>
      <c r="N16" s="663"/>
      <c r="O16" s="1231" t="s">
        <v>642</v>
      </c>
      <c r="P16" s="1232"/>
      <c r="Q16" s="1232"/>
      <c r="R16" s="1232"/>
      <c r="S16" s="1232"/>
      <c r="T16" s="1233"/>
      <c r="U16" s="1214" t="s">
        <v>341</v>
      </c>
      <c r="V16" s="1227" t="s">
        <v>275</v>
      </c>
      <c r="W16" s="1151"/>
    </row>
    <row r="17" spans="1:36" ht="14.25" customHeight="1">
      <c r="J17" s="688"/>
      <c r="K17" s="688"/>
      <c r="L17" s="1230"/>
      <c r="M17" s="1230"/>
      <c r="N17" s="664"/>
      <c r="O17" s="1236" t="s">
        <v>606</v>
      </c>
      <c r="P17" s="1234" t="s">
        <v>271</v>
      </c>
      <c r="Q17" s="1235"/>
      <c r="R17" s="1211" t="s">
        <v>655</v>
      </c>
      <c r="S17" s="1212"/>
      <c r="T17" s="1213"/>
      <c r="U17" s="1215"/>
      <c r="V17" s="1228"/>
      <c r="W17" s="1151"/>
    </row>
    <row r="18" spans="1:36" ht="33.75" customHeight="1">
      <c r="J18" s="688"/>
      <c r="K18" s="688"/>
      <c r="L18" s="1230"/>
      <c r="M18" s="1230"/>
      <c r="N18" s="665"/>
      <c r="O18" s="1237"/>
      <c r="P18" s="758" t="s">
        <v>607</v>
      </c>
      <c r="Q18" s="758" t="s">
        <v>6</v>
      </c>
      <c r="R18" s="782" t="s">
        <v>274</v>
      </c>
      <c r="S18" s="1225" t="s">
        <v>273</v>
      </c>
      <c r="T18" s="1226"/>
      <c r="U18" s="1216"/>
      <c r="V18" s="1229"/>
      <c r="W18" s="1151"/>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19">
        <f ca="1">OFFSET(S19,0,-1)+1</f>
        <v>7</v>
      </c>
      <c r="T19" s="1219"/>
      <c r="U19" s="780">
        <f ca="1">OFFSET(U19,0,-2)+1</f>
        <v>8</v>
      </c>
      <c r="V19" s="651">
        <f ca="1">OFFSET(V19,0,-1)</f>
        <v>8</v>
      </c>
      <c r="W19" s="780">
        <f ca="1">OFFSET(W19,0,-1)+1</f>
        <v>9</v>
      </c>
    </row>
    <row r="20" spans="1:36" ht="22.5">
      <c r="A20" s="1203">
        <v>1</v>
      </c>
      <c r="B20" s="885"/>
      <c r="C20" s="885"/>
      <c r="D20" s="885"/>
      <c r="E20" s="886"/>
      <c r="F20" s="887"/>
      <c r="G20" s="887"/>
      <c r="H20" s="887"/>
      <c r="I20" s="888"/>
      <c r="J20" s="883"/>
      <c r="K20" s="890"/>
      <c r="L20" s="783" t="e">
        <f ca="1">mergeValue(A20)</f>
        <v>#NAME?</v>
      </c>
      <c r="M20" s="643" t="s">
        <v>20</v>
      </c>
      <c r="N20" s="648"/>
      <c r="O20" s="1204"/>
      <c r="P20" s="1204"/>
      <c r="Q20" s="1204"/>
      <c r="R20" s="1204"/>
      <c r="S20" s="1204"/>
      <c r="T20" s="1204"/>
      <c r="U20" s="1204"/>
      <c r="V20" s="1204"/>
      <c r="W20" s="632" t="s">
        <v>476</v>
      </c>
      <c r="Y20" s="831"/>
      <c r="Z20" s="831" t="str">
        <f t="shared" ref="Z20:Z33" si="0">IF(M20="","",M20 )</f>
        <v>Наименование тарифа</v>
      </c>
      <c r="AA20" s="831"/>
      <c r="AB20" s="831"/>
      <c r="AC20" s="831"/>
      <c r="AI20" s="810"/>
      <c r="AJ20" s="810"/>
    </row>
    <row r="21" spans="1:36" ht="22.5">
      <c r="A21" s="1203"/>
      <c r="B21" s="1203">
        <v>1</v>
      </c>
      <c r="C21" s="885"/>
      <c r="D21" s="885"/>
      <c r="E21" s="887"/>
      <c r="F21" s="887"/>
      <c r="G21" s="887"/>
      <c r="H21" s="887"/>
      <c r="I21" s="882"/>
      <c r="J21" s="881"/>
      <c r="K21" s="884"/>
      <c r="L21" s="783" t="e">
        <f ca="1">mergeValue(A21) &amp;"."&amp; mergeValue(B21)</f>
        <v>#NAME?</v>
      </c>
      <c r="M21" s="694" t="s">
        <v>16</v>
      </c>
      <c r="N21" s="648"/>
      <c r="O21" s="1204"/>
      <c r="P21" s="1204"/>
      <c r="Q21" s="1204"/>
      <c r="R21" s="1204"/>
      <c r="S21" s="1204"/>
      <c r="T21" s="1204"/>
      <c r="U21" s="1204"/>
      <c r="V21" s="1204"/>
      <c r="W21" s="632" t="s">
        <v>477</v>
      </c>
      <c r="Y21" s="831"/>
      <c r="Z21" s="831" t="str">
        <f t="shared" si="0"/>
        <v>Территория действия тарифа</v>
      </c>
      <c r="AA21" s="831"/>
      <c r="AB21" s="831"/>
      <c r="AC21" s="831"/>
      <c r="AI21" s="810"/>
      <c r="AJ21" s="810"/>
    </row>
    <row r="22" spans="1:36" ht="22.5">
      <c r="A22" s="1203"/>
      <c r="B22" s="1203"/>
      <c r="C22" s="1203">
        <v>1</v>
      </c>
      <c r="D22" s="885"/>
      <c r="E22" s="887"/>
      <c r="F22" s="887"/>
      <c r="G22" s="887"/>
      <c r="H22" s="887"/>
      <c r="I22" s="889"/>
      <c r="J22" s="881"/>
      <c r="K22" s="884"/>
      <c r="L22" s="783" t="e">
        <f ca="1">mergeValue(A22) &amp;"."&amp; mergeValue(B22)&amp;"."&amp; mergeValue(C22)</f>
        <v>#NAME?</v>
      </c>
      <c r="M22" s="695" t="s">
        <v>7</v>
      </c>
      <c r="N22" s="648"/>
      <c r="O22" s="1204"/>
      <c r="P22" s="1204"/>
      <c r="Q22" s="1204"/>
      <c r="R22" s="1204"/>
      <c r="S22" s="1204"/>
      <c r="T22" s="1204"/>
      <c r="U22" s="1204"/>
      <c r="V22" s="1204"/>
      <c r="W22" s="632" t="s">
        <v>634</v>
      </c>
      <c r="Y22" s="831"/>
      <c r="Z22" s="831" t="str">
        <f t="shared" si="0"/>
        <v xml:space="preserve">Наименование системы теплоснабжения </v>
      </c>
      <c r="AA22" s="831"/>
      <c r="AB22" s="831"/>
      <c r="AC22" s="831"/>
      <c r="AI22" s="810"/>
      <c r="AJ22" s="810"/>
    </row>
    <row r="23" spans="1:36" ht="22.5">
      <c r="A23" s="1203"/>
      <c r="B23" s="1203"/>
      <c r="C23" s="1203"/>
      <c r="D23" s="1203">
        <v>1</v>
      </c>
      <c r="E23" s="887"/>
      <c r="F23" s="887"/>
      <c r="G23" s="887"/>
      <c r="H23" s="887"/>
      <c r="I23" s="889"/>
      <c r="J23" s="881"/>
      <c r="K23" s="884"/>
      <c r="L23" s="783" t="e">
        <f ca="1">mergeValue(A23) &amp;"."&amp; mergeValue(B23)&amp;"."&amp; mergeValue(C23)&amp;"."&amp; mergeValue(D23)</f>
        <v>#NAME?</v>
      </c>
      <c r="M23" s="696" t="s">
        <v>22</v>
      </c>
      <c r="N23" s="648"/>
      <c r="O23" s="1204"/>
      <c r="P23" s="1204"/>
      <c r="Q23" s="1204"/>
      <c r="R23" s="1204"/>
      <c r="S23" s="1204"/>
      <c r="T23" s="1204"/>
      <c r="U23" s="1204"/>
      <c r="V23" s="1204"/>
      <c r="W23" s="632" t="s">
        <v>635</v>
      </c>
      <c r="Y23" s="831"/>
      <c r="Z23" s="831" t="str">
        <f t="shared" si="0"/>
        <v xml:space="preserve">Источник тепловой энергии  </v>
      </c>
      <c r="AA23" s="831"/>
      <c r="AB23" s="831"/>
      <c r="AC23" s="831"/>
      <c r="AI23" s="810"/>
      <c r="AJ23" s="810"/>
    </row>
    <row r="24" spans="1:36" ht="101.25">
      <c r="A24" s="1203"/>
      <c r="B24" s="1203"/>
      <c r="C24" s="1203"/>
      <c r="D24" s="1203"/>
      <c r="E24" s="1203">
        <v>1</v>
      </c>
      <c r="F24" s="887"/>
      <c r="G24" s="887"/>
      <c r="H24" s="885">
        <v>1</v>
      </c>
      <c r="I24" s="1203">
        <v>1</v>
      </c>
      <c r="J24" s="887"/>
      <c r="K24" s="892"/>
      <c r="L24" s="783" t="e">
        <f ca="1">mergeValue(A24) &amp;"."&amp; mergeValue(B24)&amp;"."&amp; mergeValue(C24)&amp;"."&amp; mergeValue(D24)&amp;"."&amp; mergeValue(E24)</f>
        <v>#NAME?</v>
      </c>
      <c r="M24" s="556" t="s">
        <v>9</v>
      </c>
      <c r="N24" s="648"/>
      <c r="O24" s="1205"/>
      <c r="P24" s="1205"/>
      <c r="Q24" s="1205"/>
      <c r="R24" s="1205"/>
      <c r="S24" s="1205"/>
      <c r="T24" s="1205"/>
      <c r="U24" s="1205"/>
      <c r="V24" s="1205"/>
      <c r="W24" s="632" t="s">
        <v>639</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3"/>
      <c r="B25" s="1203"/>
      <c r="C25" s="1203"/>
      <c r="D25" s="1203"/>
      <c r="E25" s="1203"/>
      <c r="F25" s="1203">
        <v>1</v>
      </c>
      <c r="G25" s="885"/>
      <c r="H25" s="885"/>
      <c r="I25" s="1203"/>
      <c r="J25" s="1203">
        <v>1</v>
      </c>
      <c r="K25" s="893"/>
      <c r="L25" s="783" t="e">
        <f ca="1">mergeValue(A25) &amp;"."&amp; mergeValue(B25)&amp;"."&amp; mergeValue(C25)&amp;"."&amp; mergeValue(D25)&amp;"."&amp; mergeValue(E25)&amp;"."&amp; mergeValue(F25)</f>
        <v>#NAME?</v>
      </c>
      <c r="M25" s="557" t="s">
        <v>10</v>
      </c>
      <c r="N25" s="648"/>
      <c r="O25" s="1205"/>
      <c r="P25" s="1205"/>
      <c r="Q25" s="1205"/>
      <c r="R25" s="1205"/>
      <c r="S25" s="1205"/>
      <c r="T25" s="1205"/>
      <c r="U25" s="1205"/>
      <c r="V25" s="1205"/>
      <c r="W25" s="632" t="s">
        <v>637</v>
      </c>
      <c r="Y25" s="831"/>
      <c r="Z25" s="831" t="str">
        <f t="shared" si="0"/>
        <v>Группа потребителей</v>
      </c>
      <c r="AA25" s="831"/>
      <c r="AB25" s="831"/>
      <c r="AC25" s="831"/>
      <c r="AI25" s="810"/>
      <c r="AJ25" s="810"/>
    </row>
    <row r="26" spans="1:36" ht="189" customHeight="1">
      <c r="A26" s="1203"/>
      <c r="B26" s="1203"/>
      <c r="C26" s="1203"/>
      <c r="D26" s="1203"/>
      <c r="E26" s="1203"/>
      <c r="F26" s="1203"/>
      <c r="G26" s="885">
        <v>1</v>
      </c>
      <c r="H26" s="885"/>
      <c r="I26" s="1203"/>
      <c r="J26" s="1203"/>
      <c r="K26" s="893">
        <v>1</v>
      </c>
      <c r="L26" s="783" t="e">
        <f ca="1">mergeValue(A26) &amp;"."&amp; mergeValue(B26)&amp;"."&amp; mergeValue(C26)&amp;"."&amp; mergeValue(D26)&amp;"."&amp; mergeValue(E26)&amp;"."&amp; mergeValue(F26)&amp;"."&amp; mergeValue(G26)</f>
        <v>#NAME?</v>
      </c>
      <c r="M26" s="1071"/>
      <c r="N26" s="648"/>
      <c r="O26" s="765"/>
      <c r="P26" s="765"/>
      <c r="Q26" s="1096"/>
      <c r="R26" s="1209"/>
      <c r="S26" s="1210" t="s">
        <v>84</v>
      </c>
      <c r="T26" s="1209"/>
      <c r="U26" s="1210" t="s">
        <v>85</v>
      </c>
      <c r="V26" s="765"/>
      <c r="W26" s="1220" t="s">
        <v>656</v>
      </c>
      <c r="X26" s="810" t="e">
        <f ca="1">strCheckDate(O27:V27)</f>
        <v>#NAME?</v>
      </c>
      <c r="Y26" s="831"/>
      <c r="Z26" s="831" t="str">
        <f t="shared" si="0"/>
        <v/>
      </c>
      <c r="AA26" s="831"/>
      <c r="AB26" s="831"/>
      <c r="AC26" s="831"/>
      <c r="AI26" s="810"/>
      <c r="AJ26" s="810"/>
    </row>
    <row r="27" spans="1:36" ht="11.25" hidden="1">
      <c r="A27" s="1203"/>
      <c r="B27" s="1203"/>
      <c r="C27" s="1203"/>
      <c r="D27" s="1203"/>
      <c r="E27" s="1203"/>
      <c r="F27" s="1203"/>
      <c r="G27" s="885"/>
      <c r="H27" s="885"/>
      <c r="I27" s="1203"/>
      <c r="J27" s="1203"/>
      <c r="K27" s="893"/>
      <c r="L27" s="802"/>
      <c r="M27" s="648"/>
      <c r="N27" s="648"/>
      <c r="O27" s="765"/>
      <c r="P27" s="765"/>
      <c r="Q27" s="771" t="str">
        <f>R26 &amp; "-" &amp; T26</f>
        <v>-</v>
      </c>
      <c r="R27" s="1209"/>
      <c r="S27" s="1210"/>
      <c r="T27" s="1209"/>
      <c r="U27" s="1210"/>
      <c r="V27" s="765"/>
      <c r="W27" s="1221"/>
      <c r="Y27" s="831"/>
      <c r="Z27" s="831" t="str">
        <f t="shared" si="0"/>
        <v/>
      </c>
      <c r="AA27" s="831"/>
      <c r="AB27" s="831"/>
      <c r="AC27" s="831"/>
      <c r="AI27" s="810"/>
      <c r="AJ27" s="810"/>
    </row>
    <row r="28" spans="1:36" ht="15" customHeight="1">
      <c r="A28" s="1203"/>
      <c r="B28" s="1203"/>
      <c r="C28" s="1203"/>
      <c r="D28" s="1203"/>
      <c r="E28" s="1203"/>
      <c r="F28" s="1203"/>
      <c r="G28" s="887"/>
      <c r="H28" s="885"/>
      <c r="I28" s="1203"/>
      <c r="J28" s="1203"/>
      <c r="K28" s="892"/>
      <c r="L28" s="690"/>
      <c r="M28" s="559" t="s">
        <v>25</v>
      </c>
      <c r="N28" s="767"/>
      <c r="O28" s="767"/>
      <c r="P28" s="767"/>
      <c r="Q28" s="767"/>
      <c r="R28" s="767"/>
      <c r="S28" s="767"/>
      <c r="T28" s="767"/>
      <c r="U28" s="767"/>
      <c r="V28" s="764"/>
      <c r="W28" s="1222"/>
      <c r="Y28" s="831"/>
      <c r="Z28" s="831" t="str">
        <f t="shared" si="0"/>
        <v>Добавить вид теплоносителя (параметры теплоносителя)</v>
      </c>
      <c r="AA28" s="831"/>
      <c r="AB28" s="831"/>
      <c r="AC28" s="831"/>
      <c r="AI28" s="810"/>
      <c r="AJ28" s="810"/>
    </row>
    <row r="29" spans="1:36" ht="15" customHeight="1">
      <c r="A29" s="1203"/>
      <c r="B29" s="1203"/>
      <c r="C29" s="1203"/>
      <c r="D29" s="1203"/>
      <c r="E29" s="1203"/>
      <c r="F29" s="887"/>
      <c r="G29" s="887"/>
      <c r="H29" s="885"/>
      <c r="I29" s="1203"/>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3"/>
      <c r="B30" s="1203"/>
      <c r="C30" s="1203"/>
      <c r="D30" s="1203"/>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3"/>
      <c r="B31" s="1203"/>
      <c r="C31" s="1203"/>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3"/>
      <c r="B32" s="1203"/>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3"/>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6" t="s">
        <v>633</v>
      </c>
      <c r="N36" s="1196"/>
      <c r="O36" s="1196"/>
      <c r="P36" s="1196"/>
      <c r="Q36" s="1196"/>
      <c r="R36" s="1196"/>
      <c r="S36" s="1196"/>
      <c r="T36" s="1196"/>
      <c r="U36" s="1196"/>
      <c r="V36" s="1196"/>
      <c r="W36" s="1196"/>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22.12.2020</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591</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589</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593</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592</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594</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17" t="s">
        <v>632</v>
      </c>
      <c r="M5" s="1217"/>
      <c r="N5" s="1217"/>
      <c r="O5" s="1217"/>
      <c r="P5" s="1217"/>
      <c r="Q5" s="1217"/>
      <c r="R5" s="1217"/>
      <c r="S5" s="1217"/>
      <c r="T5" s="1217"/>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3" t="str">
        <f>IF(NameOrPr_ch="",IF(NameOrPr="","",NameOrPr),NameOrPr_ch)</f>
        <v>Государственный комитет Республики Татарстан по тарифам</v>
      </c>
      <c r="P7" s="1223"/>
      <c r="Q7" s="1223"/>
      <c r="R7" s="1223"/>
      <c r="S7" s="1223"/>
      <c r="T7" s="1223"/>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597</v>
      </c>
      <c r="N8" s="668"/>
      <c r="O8" s="1223" t="str">
        <f>IF(datePr_ch="",IF(datePr="","",datePr),datePr_ch)</f>
        <v>09.12.2020</v>
      </c>
      <c r="P8" s="1223"/>
      <c r="Q8" s="1223"/>
      <c r="R8" s="1223"/>
      <c r="S8" s="1223"/>
      <c r="T8" s="1223"/>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596</v>
      </c>
      <c r="N9" s="668"/>
      <c r="O9" s="1223" t="str">
        <f>IF(numberPr_ch="",IF(numberPr="","",numberPr),numberPr_ch)</f>
        <v>360-58/тэ-2020</v>
      </c>
      <c r="P9" s="1223"/>
      <c r="Q9" s="1223"/>
      <c r="R9" s="1223"/>
      <c r="S9" s="1223"/>
      <c r="T9" s="1223"/>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3" t="str">
        <f>IF(IstPub_ch="",IF(IstPub="","",IstPub),IstPub_ch)</f>
        <v>Официальный сайт правовой информации Министерства юстиции РТ:  http//pravo.tatarstan.ru</v>
      </c>
      <c r="P10" s="1223"/>
      <c r="Q10" s="1223"/>
      <c r="R10" s="1223"/>
      <c r="S10" s="1223"/>
      <c r="T10" s="1223"/>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3"/>
      <c r="P12" s="1243"/>
      <c r="Q12" s="1243"/>
      <c r="R12" s="1243"/>
      <c r="S12" s="1243"/>
      <c r="T12" s="1243"/>
      <c r="U12" s="1243"/>
    </row>
    <row r="13" spans="1:33">
      <c r="J13" s="483"/>
      <c r="K13" s="483"/>
      <c r="L13" s="1151" t="s">
        <v>454</v>
      </c>
      <c r="M13" s="1151"/>
      <c r="N13" s="1151"/>
      <c r="O13" s="1151"/>
      <c r="P13" s="1151"/>
      <c r="Q13" s="1151"/>
      <c r="R13" s="1151"/>
      <c r="S13" s="1151"/>
      <c r="T13" s="1151"/>
      <c r="U13" s="1151"/>
      <c r="V13" s="1151"/>
      <c r="W13" s="1151" t="s">
        <v>455</v>
      </c>
    </row>
    <row r="14" spans="1:33" ht="14.25" customHeight="1">
      <c r="J14" s="483"/>
      <c r="K14" s="483"/>
      <c r="L14" s="1230" t="s">
        <v>92</v>
      </c>
      <c r="M14" s="1230" t="s">
        <v>640</v>
      </c>
      <c r="N14" s="476"/>
      <c r="O14" s="1231" t="s">
        <v>642</v>
      </c>
      <c r="P14" s="1232"/>
      <c r="Q14" s="1232"/>
      <c r="R14" s="1232"/>
      <c r="S14" s="1232"/>
      <c r="T14" s="1233"/>
      <c r="U14" s="1214" t="s">
        <v>341</v>
      </c>
      <c r="V14" s="1242" t="s">
        <v>275</v>
      </c>
      <c r="W14" s="1151"/>
    </row>
    <row r="15" spans="1:33" ht="14.25" customHeight="1">
      <c r="J15" s="483"/>
      <c r="K15" s="483"/>
      <c r="L15" s="1230"/>
      <c r="M15" s="1230"/>
      <c r="N15" s="475"/>
      <c r="O15" s="1236" t="s">
        <v>641</v>
      </c>
      <c r="P15" s="657"/>
      <c r="Q15" s="657"/>
      <c r="R15" s="1212" t="s">
        <v>655</v>
      </c>
      <c r="S15" s="1212"/>
      <c r="T15" s="1213"/>
      <c r="U15" s="1215"/>
      <c r="V15" s="1242"/>
      <c r="W15" s="1151"/>
    </row>
    <row r="16" spans="1:33" ht="30.75" customHeight="1">
      <c r="J16" s="483"/>
      <c r="K16" s="483"/>
      <c r="L16" s="1230"/>
      <c r="M16" s="1230"/>
      <c r="N16" s="474"/>
      <c r="O16" s="1237"/>
      <c r="P16" s="655"/>
      <c r="Q16" s="656"/>
      <c r="R16" s="538" t="s">
        <v>274</v>
      </c>
      <c r="S16" s="1225" t="s">
        <v>273</v>
      </c>
      <c r="T16" s="1226"/>
      <c r="U16" s="1216"/>
      <c r="V16" s="1242"/>
      <c r="W16" s="1151"/>
    </row>
    <row r="17" spans="1:33">
      <c r="J17" s="483"/>
      <c r="K17" s="491">
        <v>1</v>
      </c>
      <c r="L17" s="639" t="s">
        <v>93</v>
      </c>
      <c r="M17" s="639" t="s">
        <v>49</v>
      </c>
      <c r="N17" s="511" t="s">
        <v>49</v>
      </c>
      <c r="O17" s="640">
        <f ca="1">OFFSET(O17,0,-1)+1</f>
        <v>3</v>
      </c>
      <c r="P17" s="641">
        <f ca="1">OFFSET(P17,0,-1)</f>
        <v>3</v>
      </c>
      <c r="Q17" s="641">
        <f ca="1">OFFSET(Q17,0,-1)</f>
        <v>3</v>
      </c>
      <c r="R17" s="640">
        <f ca="1">OFFSET(R17,0,-1)+1</f>
        <v>4</v>
      </c>
      <c r="S17" s="1246">
        <f ca="1">OFFSET(S17,0,-1)+1</f>
        <v>5</v>
      </c>
      <c r="T17" s="1246"/>
      <c r="U17" s="640">
        <f ca="1">OFFSET(U17,0,-2)+1</f>
        <v>6</v>
      </c>
      <c r="V17" s="641">
        <f ca="1">OFFSET(V17,0,-1)</f>
        <v>6</v>
      </c>
      <c r="W17" s="640">
        <f ca="1">OFFSET(W17,0,-1)+1</f>
        <v>7</v>
      </c>
    </row>
    <row r="18" spans="1:33" ht="22.5">
      <c r="A18" s="1203">
        <v>1</v>
      </c>
      <c r="B18" s="903"/>
      <c r="C18" s="903"/>
      <c r="D18" s="903"/>
      <c r="E18" s="904"/>
      <c r="F18" s="905"/>
      <c r="G18" s="905"/>
      <c r="H18" s="905"/>
      <c r="I18" s="906"/>
      <c r="J18" s="901"/>
      <c r="K18" s="908"/>
      <c r="L18" s="595" t="e">
        <f ca="1">mergeValue(A18)</f>
        <v>#NAME?</v>
      </c>
      <c r="M18" s="643" t="s">
        <v>20</v>
      </c>
      <c r="N18" s="582"/>
      <c r="O18" s="1244"/>
      <c r="P18" s="1244"/>
      <c r="Q18" s="1244"/>
      <c r="R18" s="1244"/>
      <c r="S18" s="1244"/>
      <c r="T18" s="1244"/>
      <c r="U18" s="1244"/>
      <c r="V18" s="1244"/>
      <c r="W18" s="632" t="s">
        <v>476</v>
      </c>
    </row>
    <row r="19" spans="1:33" ht="22.5">
      <c r="A19" s="1203"/>
      <c r="B19" s="1203">
        <v>1</v>
      </c>
      <c r="C19" s="903"/>
      <c r="D19" s="903"/>
      <c r="E19" s="905"/>
      <c r="F19" s="905"/>
      <c r="G19" s="905"/>
      <c r="H19" s="905"/>
      <c r="I19" s="900"/>
      <c r="J19" s="899"/>
      <c r="K19" s="902"/>
      <c r="L19" s="595" t="e">
        <f ca="1">mergeValue(A19) &amp;"."&amp; mergeValue(B19)</f>
        <v>#NAME?</v>
      </c>
      <c r="M19" s="548" t="s">
        <v>16</v>
      </c>
      <c r="N19" s="582"/>
      <c r="O19" s="1244"/>
      <c r="P19" s="1244"/>
      <c r="Q19" s="1244"/>
      <c r="R19" s="1244"/>
      <c r="S19" s="1244"/>
      <c r="T19" s="1244"/>
      <c r="U19" s="1244"/>
      <c r="V19" s="1244"/>
      <c r="W19" s="632" t="s">
        <v>477</v>
      </c>
    </row>
    <row r="20" spans="1:33" ht="22.5">
      <c r="A20" s="1203"/>
      <c r="B20" s="1203"/>
      <c r="C20" s="1203">
        <v>1</v>
      </c>
      <c r="D20" s="903"/>
      <c r="E20" s="905"/>
      <c r="F20" s="905"/>
      <c r="G20" s="905"/>
      <c r="H20" s="905"/>
      <c r="I20" s="907"/>
      <c r="J20" s="899"/>
      <c r="K20" s="902"/>
      <c r="L20" s="595" t="e">
        <f ca="1">mergeValue(A20) &amp;"."&amp; mergeValue(B20)&amp;"."&amp; mergeValue(C20)</f>
        <v>#NAME?</v>
      </c>
      <c r="M20" s="549" t="s">
        <v>7</v>
      </c>
      <c r="N20" s="582"/>
      <c r="O20" s="1244"/>
      <c r="P20" s="1244"/>
      <c r="Q20" s="1244"/>
      <c r="R20" s="1244"/>
      <c r="S20" s="1244"/>
      <c r="T20" s="1244"/>
      <c r="U20" s="1244"/>
      <c r="V20" s="1244"/>
      <c r="W20" s="632" t="s">
        <v>634</v>
      </c>
    </row>
    <row r="21" spans="1:33" ht="22.5">
      <c r="A21" s="1203"/>
      <c r="B21" s="1203"/>
      <c r="C21" s="1203"/>
      <c r="D21" s="1203">
        <v>1</v>
      </c>
      <c r="E21" s="905"/>
      <c r="F21" s="905"/>
      <c r="G21" s="905"/>
      <c r="H21" s="905"/>
      <c r="I21" s="907"/>
      <c r="J21" s="899"/>
      <c r="K21" s="902"/>
      <c r="L21" s="595" t="e">
        <f ca="1">mergeValue(A21) &amp;"."&amp; mergeValue(B21)&amp;"."&amp; mergeValue(C21)&amp;"."&amp; mergeValue(D21)</f>
        <v>#NAME?</v>
      </c>
      <c r="M21" s="550" t="s">
        <v>22</v>
      </c>
      <c r="N21" s="582"/>
      <c r="O21" s="1244"/>
      <c r="P21" s="1244"/>
      <c r="Q21" s="1244"/>
      <c r="R21" s="1244"/>
      <c r="S21" s="1244"/>
      <c r="T21" s="1244"/>
      <c r="U21" s="1244"/>
      <c r="V21" s="1244"/>
      <c r="W21" s="632" t="s">
        <v>635</v>
      </c>
    </row>
    <row r="22" spans="1:33" ht="101.25">
      <c r="A22" s="1203"/>
      <c r="B22" s="1203"/>
      <c r="C22" s="1203"/>
      <c r="D22" s="1203"/>
      <c r="E22" s="1203">
        <v>1</v>
      </c>
      <c r="F22" s="905"/>
      <c r="G22" s="905"/>
      <c r="H22" s="903">
        <v>1</v>
      </c>
      <c r="I22" s="1203">
        <v>1</v>
      </c>
      <c r="J22" s="905"/>
      <c r="K22" s="910"/>
      <c r="L22" s="595" t="e">
        <f ca="1">mergeValue(A22) &amp;"."&amp; mergeValue(B22)&amp;"."&amp; mergeValue(C22)&amp;"."&amp; mergeValue(D22)&amp;"."&amp; mergeValue(E22)</f>
        <v>#NAME?</v>
      </c>
      <c r="M22" s="556" t="s">
        <v>9</v>
      </c>
      <c r="N22" s="583"/>
      <c r="O22" s="1205"/>
      <c r="P22" s="1205"/>
      <c r="Q22" s="1205"/>
      <c r="R22" s="1205"/>
      <c r="S22" s="1205"/>
      <c r="T22" s="1205"/>
      <c r="U22" s="1205"/>
      <c r="V22" s="1205"/>
      <c r="W22" s="632" t="s">
        <v>639</v>
      </c>
    </row>
    <row r="23" spans="1:33" ht="90">
      <c r="A23" s="1203"/>
      <c r="B23" s="1203"/>
      <c r="C23" s="1203"/>
      <c r="D23" s="1203"/>
      <c r="E23" s="1203"/>
      <c r="F23" s="1203">
        <v>1</v>
      </c>
      <c r="G23" s="903"/>
      <c r="H23" s="903"/>
      <c r="I23" s="1203"/>
      <c r="J23" s="1203">
        <v>1</v>
      </c>
      <c r="K23" s="911"/>
      <c r="L23" s="595" t="e">
        <f ca="1">mergeValue(A23) &amp;"."&amp; mergeValue(B23)&amp;"."&amp; mergeValue(C23)&amp;"."&amp; mergeValue(D23)&amp;"."&amp; mergeValue(E23)&amp;"."&amp; mergeValue(F23)</f>
        <v>#NAME?</v>
      </c>
      <c r="M23" s="557" t="s">
        <v>10</v>
      </c>
      <c r="N23" s="583"/>
      <c r="O23" s="1206"/>
      <c r="P23" s="1207"/>
      <c r="Q23" s="1207"/>
      <c r="R23" s="1207"/>
      <c r="S23" s="1207"/>
      <c r="T23" s="1207"/>
      <c r="U23" s="1207"/>
      <c r="V23" s="1208"/>
      <c r="W23" s="632" t="s">
        <v>637</v>
      </c>
      <c r="Y23" s="506" t="e">
        <f ca="1">strCheckUnique(Z23:Z26)</f>
        <v>#NAME?</v>
      </c>
      <c r="AA23" s="506" t="str">
        <f>IF(O23="","",O23 &amp; ":_")</f>
        <v/>
      </c>
    </row>
    <row r="24" spans="1:33" ht="189" customHeight="1">
      <c r="A24" s="1203"/>
      <c r="B24" s="1203"/>
      <c r="C24" s="1203"/>
      <c r="D24" s="1203"/>
      <c r="E24" s="1203"/>
      <c r="F24" s="1203"/>
      <c r="G24" s="903">
        <v>1</v>
      </c>
      <c r="H24" s="903"/>
      <c r="I24" s="1203"/>
      <c r="J24" s="1203"/>
      <c r="K24" s="911">
        <v>1</v>
      </c>
      <c r="L24" s="595" t="e">
        <f ca="1">mergeValue(A24) &amp;"."&amp; mergeValue(B24)&amp;"."&amp; mergeValue(C24)&amp;"."&amp; mergeValue(D24)&amp;"."&amp; mergeValue(E24)&amp;"."&amp; mergeValue(F24)&amp;"."&amp; mergeValue(G24)</f>
        <v>#NAME?</v>
      </c>
      <c r="M24" s="1071"/>
      <c r="N24" s="588"/>
      <c r="O24" s="1080"/>
      <c r="P24" s="564"/>
      <c r="Q24" s="564"/>
      <c r="R24" s="1245"/>
      <c r="S24" s="1210" t="s">
        <v>84</v>
      </c>
      <c r="T24" s="1245"/>
      <c r="U24" s="1210" t="s">
        <v>85</v>
      </c>
      <c r="V24" s="580"/>
      <c r="W24" s="1220" t="s">
        <v>657</v>
      </c>
      <c r="X24" s="502" t="e">
        <f ca="1">strCheckDate(O25:V25)</f>
        <v>#NAME?</v>
      </c>
      <c r="Y24" s="506"/>
      <c r="Z24" s="506" t="str">
        <f>IF(M24="","",M24 )</f>
        <v/>
      </c>
      <c r="AA24" s="506"/>
      <c r="AB24" s="506"/>
      <c r="AC24" s="506"/>
    </row>
    <row r="25" spans="1:33" ht="11.25" hidden="1">
      <c r="A25" s="1203"/>
      <c r="B25" s="1203"/>
      <c r="C25" s="1203"/>
      <c r="D25" s="1203"/>
      <c r="E25" s="1203"/>
      <c r="F25" s="1203"/>
      <c r="G25" s="903"/>
      <c r="H25" s="903"/>
      <c r="I25" s="1203"/>
      <c r="J25" s="1203"/>
      <c r="K25" s="911"/>
      <c r="L25" s="602"/>
      <c r="M25" s="648"/>
      <c r="N25" s="588"/>
      <c r="O25" s="586"/>
      <c r="P25" s="564"/>
      <c r="Q25" s="586" t="str">
        <f>R24 &amp; "-" &amp; T24</f>
        <v>-</v>
      </c>
      <c r="R25" s="1209"/>
      <c r="S25" s="1210"/>
      <c r="T25" s="1209"/>
      <c r="U25" s="1210"/>
      <c r="V25" s="580"/>
      <c r="W25" s="1221"/>
    </row>
    <row r="26" spans="1:33" s="477" customFormat="1" ht="15" customHeight="1">
      <c r="A26" s="1203"/>
      <c r="B26" s="1203"/>
      <c r="C26" s="1203"/>
      <c r="D26" s="1203"/>
      <c r="E26" s="1203"/>
      <c r="F26" s="1203"/>
      <c r="G26" s="905"/>
      <c r="H26" s="903"/>
      <c r="I26" s="1203"/>
      <c r="J26" s="1203"/>
      <c r="K26" s="910"/>
      <c r="L26" s="540"/>
      <c r="M26" s="559" t="s">
        <v>25</v>
      </c>
      <c r="N26" s="553"/>
      <c r="O26" s="547"/>
      <c r="P26" s="547"/>
      <c r="Q26" s="547"/>
      <c r="R26" s="575"/>
      <c r="S26" s="566"/>
      <c r="T26" s="565"/>
      <c r="U26" s="553"/>
      <c r="V26" s="562"/>
      <c r="W26" s="1222"/>
      <c r="X26" s="503"/>
      <c r="Y26" s="503"/>
      <c r="Z26" s="503"/>
      <c r="AA26" s="503"/>
      <c r="AB26" s="503"/>
      <c r="AC26" s="503"/>
      <c r="AD26" s="503"/>
      <c r="AE26" s="503"/>
      <c r="AF26" s="503"/>
      <c r="AG26" s="503"/>
    </row>
    <row r="27" spans="1:33" s="477" customFormat="1" ht="15" customHeight="1">
      <c r="A27" s="1203"/>
      <c r="B27" s="1203"/>
      <c r="C27" s="1203"/>
      <c r="D27" s="1203"/>
      <c r="E27" s="1203"/>
      <c r="F27" s="905"/>
      <c r="G27" s="905"/>
      <c r="H27" s="903"/>
      <c r="I27" s="1203"/>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3"/>
      <c r="B28" s="1203"/>
      <c r="C28" s="1203"/>
      <c r="D28" s="1203"/>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3"/>
      <c r="B29" s="1203"/>
      <c r="C29" s="1203"/>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3"/>
      <c r="B30" s="1203"/>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3"/>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6" t="s">
        <v>633</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22.12.2020</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591</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589</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593</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592</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594</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17" t="s">
        <v>658</v>
      </c>
      <c r="M5" s="1217"/>
      <c r="N5" s="1217"/>
      <c r="O5" s="1217"/>
      <c r="P5" s="1217"/>
      <c r="Q5" s="1217"/>
      <c r="R5" s="1217"/>
      <c r="S5" s="1217"/>
      <c r="T5" s="1217"/>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9" t="str">
        <f>IF(NameOrPr_ch="",IF(NameOrPr="","",NameOrPr),NameOrPr_ch)</f>
        <v>Государственный комитет Республики Татарстан по тарифам</v>
      </c>
      <c r="P7" s="1250"/>
      <c r="Q7" s="1250"/>
      <c r="R7" s="1250"/>
      <c r="S7" s="1250"/>
      <c r="T7" s="1251"/>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597</v>
      </c>
      <c r="N8" s="668"/>
      <c r="O8" s="1249" t="str">
        <f>IF(datePr_ch="",IF(datePr="","",datePr),datePr_ch)</f>
        <v>09.12.2020</v>
      </c>
      <c r="P8" s="1250"/>
      <c r="Q8" s="1250"/>
      <c r="R8" s="1250"/>
      <c r="S8" s="1250"/>
      <c r="T8" s="1251"/>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596</v>
      </c>
      <c r="N9" s="668"/>
      <c r="O9" s="1249" t="str">
        <f>IF(numberPr_ch="",IF(numberPr="","",numberPr),numberPr_ch)</f>
        <v>360-58/тэ-2020</v>
      </c>
      <c r="P9" s="1250"/>
      <c r="Q9" s="1250"/>
      <c r="R9" s="1250"/>
      <c r="S9" s="1250"/>
      <c r="T9" s="1251"/>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9" t="str">
        <f>IF(IstPub_ch="",IF(IstPub="","",IstPub),IstPub_ch)</f>
        <v>Официальный сайт правовой информации Министерства юстиции РТ:  http//pravo.tatarstan.ru</v>
      </c>
      <c r="P10" s="1250"/>
      <c r="Q10" s="1250"/>
      <c r="R10" s="1250"/>
      <c r="S10" s="1250"/>
      <c r="T10" s="1251"/>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18"/>
      <c r="M11" s="1218"/>
      <c r="N11" s="568"/>
      <c r="O11" s="1252"/>
      <c r="P11" s="1252"/>
      <c r="Q11" s="1252"/>
      <c r="R11" s="1252"/>
      <c r="S11" s="1252"/>
      <c r="T11" s="1252"/>
      <c r="U11" s="590" t="s">
        <v>373</v>
      </c>
      <c r="X11" s="592"/>
      <c r="Y11" s="592"/>
      <c r="Z11" s="592"/>
      <c r="AA11" s="592"/>
      <c r="AB11" s="592"/>
      <c r="AC11" s="592"/>
      <c r="AD11" s="592"/>
      <c r="AE11" s="592"/>
      <c r="AF11" s="592"/>
      <c r="AG11" s="592"/>
      <c r="AH11" s="592"/>
      <c r="AI11" s="592"/>
    </row>
    <row r="12" spans="1:35">
      <c r="J12" s="531"/>
      <c r="K12" s="531"/>
      <c r="L12" s="526"/>
      <c r="M12" s="526"/>
      <c r="N12" s="526"/>
      <c r="O12" s="1248"/>
      <c r="P12" s="1248"/>
      <c r="Q12" s="1248"/>
      <c r="R12" s="1248"/>
      <c r="S12" s="1248"/>
      <c r="T12" s="1248"/>
      <c r="U12" s="1248"/>
    </row>
    <row r="13" spans="1:35" ht="14.25" customHeight="1">
      <c r="J13" s="531"/>
      <c r="K13" s="531"/>
      <c r="L13" s="1151" t="s">
        <v>454</v>
      </c>
      <c r="M13" s="1151"/>
      <c r="N13" s="1151"/>
      <c r="O13" s="1151"/>
      <c r="P13" s="1151"/>
      <c r="Q13" s="1151"/>
      <c r="R13" s="1151"/>
      <c r="S13" s="1151"/>
      <c r="T13" s="1151"/>
      <c r="U13" s="1151"/>
      <c r="V13" s="1151"/>
      <c r="W13" s="1151" t="s">
        <v>455</v>
      </c>
    </row>
    <row r="14" spans="1:35" ht="14.25" customHeight="1">
      <c r="J14" s="531"/>
      <c r="K14" s="531"/>
      <c r="L14" s="1230" t="s">
        <v>92</v>
      </c>
      <c r="M14" s="1230" t="s">
        <v>640</v>
      </c>
      <c r="N14" s="523"/>
      <c r="O14" s="1231" t="s">
        <v>642</v>
      </c>
      <c r="P14" s="1232"/>
      <c r="Q14" s="1232"/>
      <c r="R14" s="1232"/>
      <c r="S14" s="1232"/>
      <c r="T14" s="1233"/>
      <c r="U14" s="1214" t="s">
        <v>341</v>
      </c>
      <c r="V14" s="1227" t="s">
        <v>275</v>
      </c>
      <c r="W14" s="1151"/>
    </row>
    <row r="15" spans="1:35" ht="14.25" customHeight="1">
      <c r="J15" s="531"/>
      <c r="K15" s="531"/>
      <c r="L15" s="1230"/>
      <c r="M15" s="1230"/>
      <c r="N15" s="523"/>
      <c r="O15" s="1236" t="s">
        <v>622</v>
      </c>
      <c r="P15" s="1234"/>
      <c r="Q15" s="1235"/>
      <c r="R15" s="1212" t="s">
        <v>655</v>
      </c>
      <c r="S15" s="1212"/>
      <c r="T15" s="1213"/>
      <c r="U15" s="1215"/>
      <c r="V15" s="1228"/>
      <c r="W15" s="1151"/>
    </row>
    <row r="16" spans="1:35" ht="30" customHeight="1">
      <c r="J16" s="531"/>
      <c r="K16" s="531"/>
      <c r="L16" s="1230"/>
      <c r="M16" s="1230"/>
      <c r="N16" s="522"/>
      <c r="O16" s="1237"/>
      <c r="P16" s="537"/>
      <c r="Q16" s="537"/>
      <c r="R16" s="538" t="s">
        <v>274</v>
      </c>
      <c r="S16" s="1225" t="s">
        <v>273</v>
      </c>
      <c r="T16" s="1226"/>
      <c r="U16" s="1216"/>
      <c r="V16" s="1229"/>
      <c r="W16" s="1151"/>
    </row>
    <row r="17" spans="1:36">
      <c r="J17" s="531"/>
      <c r="K17" s="571">
        <v>1</v>
      </c>
      <c r="L17" s="649" t="s">
        <v>93</v>
      </c>
      <c r="M17" s="649" t="s">
        <v>49</v>
      </c>
      <c r="N17" s="670" t="s">
        <v>49</v>
      </c>
      <c r="O17" s="650">
        <f ca="1">OFFSET(O17,0,-1)+1</f>
        <v>3</v>
      </c>
      <c r="P17" s="651">
        <f ca="1">OFFSET(P17,0,-1)</f>
        <v>3</v>
      </c>
      <c r="Q17" s="651">
        <f ca="1">OFFSET(Q17,0,-1)</f>
        <v>3</v>
      </c>
      <c r="R17" s="650">
        <f ca="1">OFFSET(R17,0,-1)+1</f>
        <v>4</v>
      </c>
      <c r="S17" s="1219">
        <f ca="1">OFFSET(S17,0,-1)+1</f>
        <v>5</v>
      </c>
      <c r="T17" s="1219"/>
      <c r="U17" s="650">
        <f ca="1">OFFSET(U17,0,-2)+1</f>
        <v>6</v>
      </c>
      <c r="V17" s="651">
        <f ca="1">OFFSET(V17,0,-1)</f>
        <v>6</v>
      </c>
      <c r="W17" s="650">
        <f ca="1">OFFSET(W17,0,-1)+1</f>
        <v>7</v>
      </c>
    </row>
    <row r="18" spans="1:36" ht="22.5">
      <c r="A18" s="1203">
        <v>1</v>
      </c>
      <c r="B18" s="921"/>
      <c r="C18" s="921"/>
      <c r="D18" s="921"/>
      <c r="E18" s="922"/>
      <c r="F18" s="923"/>
      <c r="G18" s="921"/>
      <c r="H18" s="921"/>
      <c r="I18" s="924"/>
      <c r="J18" s="919"/>
      <c r="K18" s="928">
        <v>1</v>
      </c>
      <c r="L18" s="595" t="e">
        <f ca="1">mergeValue(A18)</f>
        <v>#NAME?</v>
      </c>
      <c r="M18" s="643" t="s">
        <v>20</v>
      </c>
      <c r="N18" s="582"/>
      <c r="O18" s="1244"/>
      <c r="P18" s="1244"/>
      <c r="Q18" s="1244"/>
      <c r="R18" s="1244"/>
      <c r="S18" s="1244"/>
      <c r="T18" s="1244"/>
      <c r="U18" s="1244"/>
      <c r="V18" s="1244"/>
      <c r="W18" s="632" t="s">
        <v>659</v>
      </c>
    </row>
    <row r="19" spans="1:36" ht="22.5">
      <c r="A19" s="1203"/>
      <c r="B19" s="1203">
        <v>1</v>
      </c>
      <c r="C19" s="921"/>
      <c r="D19" s="921"/>
      <c r="E19" s="923"/>
      <c r="F19" s="923"/>
      <c r="G19" s="921"/>
      <c r="H19" s="921"/>
      <c r="I19" s="918"/>
      <c r="J19" s="917"/>
      <c r="K19" s="928">
        <v>1</v>
      </c>
      <c r="L19" s="595" t="e">
        <f ca="1">mergeValue(A19) &amp;"."&amp; mergeValue(B19)</f>
        <v>#NAME?</v>
      </c>
      <c r="M19" s="548" t="s">
        <v>16</v>
      </c>
      <c r="N19" s="582"/>
      <c r="O19" s="1244"/>
      <c r="P19" s="1244"/>
      <c r="Q19" s="1244"/>
      <c r="R19" s="1244"/>
      <c r="S19" s="1244"/>
      <c r="T19" s="1244"/>
      <c r="U19" s="1244"/>
      <c r="V19" s="1244"/>
      <c r="W19" s="632" t="s">
        <v>477</v>
      </c>
    </row>
    <row r="20" spans="1:36" ht="22.5">
      <c r="A20" s="1203"/>
      <c r="B20" s="1203"/>
      <c r="C20" s="1203">
        <v>1</v>
      </c>
      <c r="D20" s="921"/>
      <c r="E20" s="923"/>
      <c r="F20" s="923"/>
      <c r="G20" s="921"/>
      <c r="H20" s="921"/>
      <c r="I20" s="925"/>
      <c r="J20" s="917"/>
      <c r="K20" s="928">
        <v>1</v>
      </c>
      <c r="L20" s="595" t="e">
        <f ca="1">mergeValue(A20) &amp;"."&amp; mergeValue(B20)&amp;"."&amp; mergeValue(C20)</f>
        <v>#NAME?</v>
      </c>
      <c r="M20" s="549" t="s">
        <v>7</v>
      </c>
      <c r="N20" s="582"/>
      <c r="O20" s="1244"/>
      <c r="P20" s="1244"/>
      <c r="Q20" s="1244"/>
      <c r="R20" s="1244"/>
      <c r="S20" s="1244"/>
      <c r="T20" s="1244"/>
      <c r="U20" s="1244"/>
      <c r="V20" s="1244"/>
      <c r="W20" s="632" t="s">
        <v>634</v>
      </c>
    </row>
    <row r="21" spans="1:36" ht="22.5">
      <c r="A21" s="1203"/>
      <c r="B21" s="1203"/>
      <c r="C21" s="1203"/>
      <c r="D21" s="1203">
        <v>1</v>
      </c>
      <c r="E21" s="923"/>
      <c r="F21" s="923"/>
      <c r="G21" s="921"/>
      <c r="H21" s="921"/>
      <c r="I21" s="1203">
        <v>1</v>
      </c>
      <c r="J21" s="917"/>
      <c r="K21" s="928">
        <v>1</v>
      </c>
      <c r="L21" s="595" t="e">
        <f ca="1">mergeValue(A21) &amp;"."&amp; mergeValue(B21)&amp;"."&amp; mergeValue(C21)&amp;"."&amp; mergeValue(D21)</f>
        <v>#NAME?</v>
      </c>
      <c r="M21" s="550" t="s">
        <v>22</v>
      </c>
      <c r="N21" s="582"/>
      <c r="O21" s="1244"/>
      <c r="P21" s="1244"/>
      <c r="Q21" s="1244"/>
      <c r="R21" s="1244"/>
      <c r="S21" s="1244"/>
      <c r="T21" s="1244"/>
      <c r="U21" s="1244"/>
      <c r="V21" s="1244"/>
      <c r="W21" s="632" t="s">
        <v>635</v>
      </c>
    </row>
    <row r="22" spans="1:36" ht="11.25" hidden="1" customHeight="1">
      <c r="A22" s="1203"/>
      <c r="B22" s="1203"/>
      <c r="C22" s="1203"/>
      <c r="D22" s="1203"/>
      <c r="E22" s="1203">
        <v>1</v>
      </c>
      <c r="F22" s="923"/>
      <c r="G22" s="921"/>
      <c r="H22" s="921"/>
      <c r="I22" s="1203"/>
      <c r="J22" s="923"/>
      <c r="K22" s="928">
        <v>1</v>
      </c>
      <c r="L22" s="595"/>
      <c r="M22" s="556"/>
      <c r="N22" s="583"/>
      <c r="O22" s="633"/>
      <c r="P22" s="633"/>
      <c r="Q22" s="633"/>
      <c r="R22" s="633"/>
      <c r="S22" s="633"/>
      <c r="T22" s="633"/>
      <c r="U22" s="595"/>
      <c r="V22" s="509"/>
      <c r="W22" s="561"/>
    </row>
    <row r="23" spans="1:36" ht="90">
      <c r="A23" s="1203"/>
      <c r="B23" s="1203"/>
      <c r="C23" s="1203"/>
      <c r="D23" s="1203"/>
      <c r="E23" s="1203"/>
      <c r="F23" s="1203">
        <v>1</v>
      </c>
      <c r="G23" s="921"/>
      <c r="H23" s="921"/>
      <c r="I23" s="1203"/>
      <c r="J23" s="1247"/>
      <c r="K23" s="928">
        <v>1</v>
      </c>
      <c r="L23" s="595" t="e">
        <f ca="1">mergeValue(A23) &amp;"."&amp; mergeValue(B23)&amp;"."&amp; mergeValue(C23)&amp;"."&amp; mergeValue(D23)&amp;"."&amp;  mergeValue(F23)</f>
        <v>#NAME?</v>
      </c>
      <c r="M23" s="556" t="s">
        <v>10</v>
      </c>
      <c r="N23" s="583"/>
      <c r="O23" s="1205"/>
      <c r="P23" s="1205"/>
      <c r="Q23" s="1205"/>
      <c r="R23" s="1205"/>
      <c r="S23" s="1205"/>
      <c r="T23" s="1205"/>
      <c r="U23" s="1205"/>
      <c r="V23" s="1205"/>
      <c r="W23" s="632" t="s">
        <v>636</v>
      </c>
      <c r="Y23" s="591" t="e">
        <f ca="1">strCheckUnique(Z23:Z26)</f>
        <v>#NAME?</v>
      </c>
      <c r="AA23" s="591"/>
    </row>
    <row r="24" spans="1:36" ht="189" customHeight="1">
      <c r="A24" s="1203"/>
      <c r="B24" s="1203"/>
      <c r="C24" s="1203"/>
      <c r="D24" s="1203"/>
      <c r="E24" s="1203"/>
      <c r="F24" s="1203"/>
      <c r="G24" s="921">
        <v>1</v>
      </c>
      <c r="H24" s="921"/>
      <c r="I24" s="1203"/>
      <c r="J24" s="1247"/>
      <c r="K24" s="920"/>
      <c r="L24" s="595" t="e">
        <f ca="1">mergeValue(A24) &amp;"."&amp; mergeValue(B24)&amp;"."&amp; mergeValue(C24)&amp;"."&amp; mergeValue(D24)&amp;"."&amp;  mergeValue(F24)&amp;"."&amp;  mergeValue(G24)</f>
        <v>#NAME?</v>
      </c>
      <c r="M24" s="1071"/>
      <c r="N24" s="588"/>
      <c r="O24" s="564"/>
      <c r="P24" s="564"/>
      <c r="Q24" s="564"/>
      <c r="R24" s="1245"/>
      <c r="S24" s="1210" t="s">
        <v>84</v>
      </c>
      <c r="T24" s="1245"/>
      <c r="U24" s="1210" t="s">
        <v>85</v>
      </c>
      <c r="V24" s="539"/>
      <c r="W24" s="1220" t="s">
        <v>660</v>
      </c>
      <c r="X24" s="587" t="e">
        <f ca="1">strCheckDate(O25:V25)</f>
        <v>#NAME?</v>
      </c>
      <c r="Y24" s="591"/>
      <c r="Z24" s="591" t="str">
        <f>IF(M24="","",M24 )</f>
        <v/>
      </c>
      <c r="AA24" s="591"/>
      <c r="AB24" s="591"/>
      <c r="AC24" s="591"/>
    </row>
    <row r="25" spans="1:36" ht="11.25" hidden="1" customHeight="1">
      <c r="A25" s="1203"/>
      <c r="B25" s="1203"/>
      <c r="C25" s="1203"/>
      <c r="D25" s="1203"/>
      <c r="E25" s="1203"/>
      <c r="F25" s="1203"/>
      <c r="G25" s="921"/>
      <c r="H25" s="921"/>
      <c r="I25" s="1203"/>
      <c r="J25" s="1247"/>
      <c r="K25" s="928">
        <v>1</v>
      </c>
      <c r="L25" s="602"/>
      <c r="M25" s="648"/>
      <c r="N25" s="588"/>
      <c r="O25" s="564"/>
      <c r="P25" s="564"/>
      <c r="Q25" s="586" t="str">
        <f>R24 &amp; "-" &amp; T24</f>
        <v>-</v>
      </c>
      <c r="R25" s="1245"/>
      <c r="S25" s="1210"/>
      <c r="T25" s="1245"/>
      <c r="U25" s="1210"/>
      <c r="V25" s="539"/>
      <c r="W25" s="1221"/>
      <c r="Y25" s="591"/>
      <c r="Z25" s="591"/>
      <c r="AA25" s="591"/>
      <c r="AB25" s="591"/>
      <c r="AC25" s="591"/>
    </row>
    <row r="26" spans="1:36" s="524" customFormat="1" ht="15" customHeight="1">
      <c r="A26" s="1203"/>
      <c r="B26" s="1203"/>
      <c r="C26" s="1203"/>
      <c r="D26" s="1203"/>
      <c r="E26" s="1203"/>
      <c r="F26" s="1203"/>
      <c r="G26" s="921"/>
      <c r="H26" s="921"/>
      <c r="I26" s="1203"/>
      <c r="J26" s="1247"/>
      <c r="K26" s="928">
        <v>1</v>
      </c>
      <c r="L26" s="540"/>
      <c r="M26" s="558" t="s">
        <v>25</v>
      </c>
      <c r="N26" s="553"/>
      <c r="O26" s="547"/>
      <c r="P26" s="547"/>
      <c r="Q26" s="547"/>
      <c r="R26" s="575"/>
      <c r="S26" s="566"/>
      <c r="T26" s="565"/>
      <c r="U26" s="553"/>
      <c r="V26" s="562"/>
      <c r="W26" s="1222"/>
      <c r="X26" s="589"/>
      <c r="Y26" s="589"/>
      <c r="Z26" s="589"/>
      <c r="AA26" s="589"/>
      <c r="AB26" s="589"/>
      <c r="AC26" s="589"/>
      <c r="AD26" s="589"/>
      <c r="AE26" s="589"/>
      <c r="AF26" s="589"/>
      <c r="AG26" s="589"/>
      <c r="AH26" s="589"/>
      <c r="AI26" s="589"/>
    </row>
    <row r="27" spans="1:36" s="524" customFormat="1" ht="15" customHeight="1">
      <c r="A27" s="1203"/>
      <c r="B27" s="1203"/>
      <c r="C27" s="1203"/>
      <c r="D27" s="1203"/>
      <c r="E27" s="1203"/>
      <c r="F27" s="923"/>
      <c r="G27" s="923"/>
      <c r="H27" s="921"/>
      <c r="I27" s="1203"/>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3"/>
      <c r="B28" s="1203"/>
      <c r="C28" s="1203"/>
      <c r="D28" s="1203"/>
      <c r="E28" s="923"/>
      <c r="F28" s="923"/>
      <c r="G28" s="923"/>
      <c r="H28" s="921"/>
      <c r="I28" s="1203"/>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3"/>
      <c r="B29" s="1203"/>
      <c r="C29" s="1203"/>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3"/>
      <c r="B30" s="1203"/>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3"/>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6" t="s">
        <v>661</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22.12.2020</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t="str">
        <f>IF('Перечень тарифов'!R21="","наименование отсутствует","" &amp; 'Перечень тарифов'!R21 &amp; "")</f>
        <v>наименование отсутствует</v>
      </c>
      <c r="I8" s="583" t="s">
        <v>591</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t="str">
        <f>IF('Перечень тарифов'!F21="","наименование отсутствует","" &amp; 'Перечень тарифов'!F21 &amp; "")</f>
        <v>Передача. Тепловая энергия</v>
      </c>
      <c r="I9" s="583" t="s">
        <v>589</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593</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t="str">
        <f>IF(Территории!H13="","","" &amp; Территории!H13 &amp; "")</f>
        <v>Город Казань</v>
      </c>
      <c r="I12" s="583" t="s">
        <v>500</v>
      </c>
      <c r="J12" s="617"/>
      <c r="K12" s="592"/>
      <c r="L12" s="592"/>
      <c r="M12" s="592"/>
      <c r="N12" s="592"/>
      <c r="O12" s="592"/>
      <c r="P12" s="592"/>
      <c r="Q12" s="592"/>
      <c r="R12" s="592"/>
      <c r="S12" s="592"/>
      <c r="T12" s="592"/>
    </row>
    <row r="13" spans="1:20" s="572" customFormat="1" ht="56.25">
      <c r="A13" s="1201"/>
      <c r="B13" s="1201"/>
      <c r="C13" s="1201"/>
      <c r="D13" s="625">
        <v>1</v>
      </c>
      <c r="F13" s="618" t="e">
        <f ca="1">"4."&amp;mergeValue(A13) &amp;"."&amp;mergeValue(B13)&amp;"."&amp;mergeValue(C13)&amp;"."&amp;mergeValue(D13)</f>
        <v>#NAME?</v>
      </c>
      <c r="G13" s="635" t="s">
        <v>498</v>
      </c>
      <c r="H13" s="606" t="str">
        <f>IF(Территории!R14="","","" &amp; Территории!R14 &amp; "")</f>
        <v>Город Казань (92701000)</v>
      </c>
      <c r="I13" s="1107" t="s">
        <v>592</v>
      </c>
      <c r="J13" s="617"/>
      <c r="K13" s="592"/>
      <c r="L13" s="592"/>
      <c r="M13" s="592"/>
      <c r="N13" s="592"/>
      <c r="O13" s="592"/>
      <c r="P13" s="592"/>
      <c r="Q13" s="592"/>
      <c r="R13" s="592"/>
      <c r="S13" s="592"/>
      <c r="T13" s="592"/>
    </row>
    <row r="14" spans="1:20" s="615" customFormat="1" ht="3" customHeight="1">
      <c r="A14" s="616"/>
      <c r="B14" s="616"/>
      <c r="C14" s="616"/>
      <c r="D14" s="616"/>
      <c r="F14" s="627"/>
      <c r="G14" s="628"/>
      <c r="H14" s="629"/>
      <c r="I14" s="630"/>
      <c r="J14" s="616"/>
      <c r="K14" s="616"/>
      <c r="L14" s="616"/>
      <c r="M14" s="616"/>
      <c r="N14" s="616"/>
      <c r="O14" s="616"/>
      <c r="P14" s="616"/>
      <c r="Q14" s="616"/>
      <c r="R14" s="616"/>
      <c r="S14" s="616"/>
      <c r="T14" s="616"/>
    </row>
    <row r="15" spans="1:20" s="615" customFormat="1" ht="15" customHeight="1">
      <c r="A15" s="616"/>
      <c r="B15" s="616"/>
      <c r="C15" s="616"/>
      <c r="D15" s="616"/>
      <c r="F15" s="614"/>
      <c r="G15" s="1196" t="s">
        <v>594</v>
      </c>
      <c r="H15" s="1196"/>
      <c r="I15" s="596"/>
      <c r="J15" s="616"/>
      <c r="K15" s="616"/>
      <c r="L15" s="616"/>
      <c r="M15" s="616"/>
      <c r="N15" s="616"/>
      <c r="O15" s="616"/>
      <c r="P15" s="616"/>
      <c r="Q15" s="616"/>
      <c r="R15" s="616"/>
      <c r="S15" s="616"/>
      <c r="T15" s="616"/>
    </row>
  </sheetData>
  <sheetProtection algorithmName="SHA-512" hashValue="o2XCAh+8PaYmEkARFocSie66gp4nwQ+ZIpbKXCsq9jftJ77wj+840jZRt//Geh960lp8afpLjBWx9SyHTZZt2g==" saltValue="wRvKYBMVjk/T0WfquCV9D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BQ30"/>
  <sheetViews>
    <sheetView showGridLines="0" topLeftCell="I26" zoomScaleNormal="100" workbookViewId="0">
      <selection activeCell="O9" sqref="O9:T9"/>
    </sheetView>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5" width="23.7109375" style="478" customWidth="1"/>
    <col min="16" max="17" width="23.7109375" style="478" hidden="1" customWidth="1"/>
    <col min="18" max="18" width="11.7109375" style="478" customWidth="1"/>
    <col min="19" max="19" width="3.7109375" style="478" customWidth="1"/>
    <col min="20" max="20" width="11.7109375" style="478" customWidth="1"/>
    <col min="21" max="21" width="8.5703125" style="478" customWidth="1"/>
    <col min="22" max="22" width="16.14062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customWidth="1"/>
    <col min="29" max="29" width="16.42578125" style="1063" customWidth="1"/>
    <col min="30" max="31" width="23.7109375" style="1063" hidden="1" customWidth="1"/>
    <col min="32" max="32" width="11.7109375" style="1063" customWidth="1"/>
    <col min="33" max="33" width="3.7109375" style="1063" customWidth="1"/>
    <col min="34" max="34" width="11.7109375" style="1063" customWidth="1"/>
    <col min="35" max="35" width="8.5703125" style="1063" customWidth="1"/>
    <col min="36" max="36" width="17.140625" style="1063" customWidth="1"/>
    <col min="37" max="38" width="23.7109375" style="1063" hidden="1" customWidth="1"/>
    <col min="39" max="39" width="11.7109375" style="1063" customWidth="1"/>
    <col min="40" max="40" width="3.7109375" style="1063" customWidth="1"/>
    <col min="41" max="41" width="11.7109375" style="1063" customWidth="1"/>
    <col min="42" max="42" width="8.5703125" style="1063" customWidth="1"/>
    <col min="43" max="43" width="15" style="1063" customWidth="1"/>
    <col min="44" max="45" width="23.7109375" style="1063" hidden="1" customWidth="1"/>
    <col min="46" max="46" width="11.7109375" style="1063" customWidth="1"/>
    <col min="47" max="47" width="3.7109375" style="1063" customWidth="1"/>
    <col min="48" max="48" width="11.7109375" style="1063" customWidth="1"/>
    <col min="49" max="49" width="8.5703125" style="1063" customWidth="1"/>
    <col min="50" max="50" width="17.42578125" style="1063" customWidth="1"/>
    <col min="51" max="52" width="23.7109375" style="1063" hidden="1" customWidth="1"/>
    <col min="53" max="53" width="11.7109375" style="1063" customWidth="1"/>
    <col min="54" max="54" width="3.7109375" style="1063" customWidth="1"/>
    <col min="55" max="55" width="11.7109375" style="1063" customWidth="1"/>
    <col min="56" max="56" width="8.5703125" style="1063" hidden="1" customWidth="1"/>
    <col min="57" max="57" width="4.7109375" style="478" customWidth="1"/>
    <col min="58" max="58" width="115.7109375" style="478" customWidth="1"/>
    <col min="59" max="61" width="10.5703125" style="502"/>
    <col min="62" max="62" width="10.140625" style="502" customWidth="1"/>
    <col min="63" max="69" width="10.5703125" style="502"/>
    <col min="70" max="291" width="10.5703125" style="478"/>
    <col min="292" max="299" width="0" style="478" hidden="1" customWidth="1"/>
    <col min="300" max="302" width="3.7109375" style="478" customWidth="1"/>
    <col min="303" max="303" width="12.7109375" style="478" customWidth="1"/>
    <col min="304" max="304" width="47.42578125" style="478" customWidth="1"/>
    <col min="305" max="308" width="0" style="478" hidden="1" customWidth="1"/>
    <col min="309" max="309" width="11.7109375" style="478" customWidth="1"/>
    <col min="310" max="310" width="6.42578125" style="478" bestFit="1" customWidth="1"/>
    <col min="311" max="311" width="11.7109375" style="478" customWidth="1"/>
    <col min="312" max="312" width="0" style="478" hidden="1" customWidth="1"/>
    <col min="313" max="313" width="3.7109375" style="478" customWidth="1"/>
    <col min="314" max="314" width="11.140625" style="478" bestFit="1" customWidth="1"/>
    <col min="315" max="317" width="10.5703125" style="478"/>
    <col min="318" max="318" width="10.140625" style="478" customWidth="1"/>
    <col min="319" max="547" width="10.5703125" style="478"/>
    <col min="548" max="555" width="0" style="478" hidden="1" customWidth="1"/>
    <col min="556" max="558" width="3.7109375" style="478" customWidth="1"/>
    <col min="559" max="559" width="12.7109375" style="478" customWidth="1"/>
    <col min="560" max="560" width="47.42578125" style="478" customWidth="1"/>
    <col min="561" max="564" width="0" style="478" hidden="1" customWidth="1"/>
    <col min="565" max="565" width="11.7109375" style="478" customWidth="1"/>
    <col min="566" max="566" width="6.42578125" style="478" bestFit="1" customWidth="1"/>
    <col min="567" max="567" width="11.7109375" style="478" customWidth="1"/>
    <col min="568" max="568" width="0" style="478" hidden="1" customWidth="1"/>
    <col min="569" max="569" width="3.7109375" style="478" customWidth="1"/>
    <col min="570" max="570" width="11.140625" style="478" bestFit="1" customWidth="1"/>
    <col min="571" max="573" width="10.5703125" style="478"/>
    <col min="574" max="574" width="10.140625" style="478" customWidth="1"/>
    <col min="575" max="803" width="10.5703125" style="478"/>
    <col min="804" max="811" width="0" style="478" hidden="1" customWidth="1"/>
    <col min="812" max="814" width="3.7109375" style="478" customWidth="1"/>
    <col min="815" max="815" width="12.7109375" style="478" customWidth="1"/>
    <col min="816" max="816" width="47.42578125" style="478" customWidth="1"/>
    <col min="817" max="820" width="0" style="478" hidden="1" customWidth="1"/>
    <col min="821" max="821" width="11.7109375" style="478" customWidth="1"/>
    <col min="822" max="822" width="6.42578125" style="478" bestFit="1" customWidth="1"/>
    <col min="823" max="823" width="11.7109375" style="478" customWidth="1"/>
    <col min="824" max="824" width="0" style="478" hidden="1" customWidth="1"/>
    <col min="825" max="825" width="3.7109375" style="478" customWidth="1"/>
    <col min="826" max="826" width="11.140625" style="478" bestFit="1" customWidth="1"/>
    <col min="827" max="829" width="10.5703125" style="478"/>
    <col min="830" max="830" width="10.140625" style="478" customWidth="1"/>
    <col min="831" max="1059" width="10.5703125" style="478"/>
    <col min="1060" max="1067" width="0" style="478" hidden="1" customWidth="1"/>
    <col min="1068" max="1070" width="3.7109375" style="478" customWidth="1"/>
    <col min="1071" max="1071" width="12.7109375" style="478" customWidth="1"/>
    <col min="1072" max="1072" width="47.42578125" style="478" customWidth="1"/>
    <col min="1073" max="1076" width="0" style="478" hidden="1" customWidth="1"/>
    <col min="1077" max="1077" width="11.7109375" style="478" customWidth="1"/>
    <col min="1078" max="1078" width="6.42578125" style="478" bestFit="1" customWidth="1"/>
    <col min="1079" max="1079" width="11.7109375" style="478" customWidth="1"/>
    <col min="1080" max="1080" width="0" style="478" hidden="1" customWidth="1"/>
    <col min="1081" max="1081" width="3.7109375" style="478" customWidth="1"/>
    <col min="1082" max="1082" width="11.140625" style="478" bestFit="1" customWidth="1"/>
    <col min="1083" max="1085" width="10.5703125" style="478"/>
    <col min="1086" max="1086" width="10.140625" style="478" customWidth="1"/>
    <col min="1087" max="1315" width="10.5703125" style="478"/>
    <col min="1316" max="1323" width="0" style="478" hidden="1" customWidth="1"/>
    <col min="1324" max="1326" width="3.7109375" style="478" customWidth="1"/>
    <col min="1327" max="1327" width="12.7109375" style="478" customWidth="1"/>
    <col min="1328" max="1328" width="47.42578125" style="478" customWidth="1"/>
    <col min="1329" max="1332" width="0" style="478" hidden="1" customWidth="1"/>
    <col min="1333" max="1333" width="11.7109375" style="478" customWidth="1"/>
    <col min="1334" max="1334" width="6.42578125" style="478" bestFit="1" customWidth="1"/>
    <col min="1335" max="1335" width="11.7109375" style="478" customWidth="1"/>
    <col min="1336" max="1336" width="0" style="478" hidden="1" customWidth="1"/>
    <col min="1337" max="1337" width="3.7109375" style="478" customWidth="1"/>
    <col min="1338" max="1338" width="11.140625" style="478" bestFit="1" customWidth="1"/>
    <col min="1339" max="1341" width="10.5703125" style="478"/>
    <col min="1342" max="1342" width="10.140625" style="478" customWidth="1"/>
    <col min="1343" max="1571" width="10.5703125" style="478"/>
    <col min="1572" max="1579" width="0" style="478" hidden="1" customWidth="1"/>
    <col min="1580" max="1582" width="3.7109375" style="478" customWidth="1"/>
    <col min="1583" max="1583" width="12.7109375" style="478" customWidth="1"/>
    <col min="1584" max="1584" width="47.42578125" style="478" customWidth="1"/>
    <col min="1585" max="1588" width="0" style="478" hidden="1" customWidth="1"/>
    <col min="1589" max="1589" width="11.7109375" style="478" customWidth="1"/>
    <col min="1590" max="1590" width="6.42578125" style="478" bestFit="1" customWidth="1"/>
    <col min="1591" max="1591" width="11.7109375" style="478" customWidth="1"/>
    <col min="1592" max="1592" width="0" style="478" hidden="1" customWidth="1"/>
    <col min="1593" max="1593" width="3.7109375" style="478" customWidth="1"/>
    <col min="1594" max="1594" width="11.140625" style="478" bestFit="1" customWidth="1"/>
    <col min="1595" max="1597" width="10.5703125" style="478"/>
    <col min="1598" max="1598" width="10.140625" style="478" customWidth="1"/>
    <col min="1599" max="1827" width="10.5703125" style="478"/>
    <col min="1828" max="1835" width="0" style="478" hidden="1" customWidth="1"/>
    <col min="1836" max="1838" width="3.7109375" style="478" customWidth="1"/>
    <col min="1839" max="1839" width="12.7109375" style="478" customWidth="1"/>
    <col min="1840" max="1840" width="47.42578125" style="478" customWidth="1"/>
    <col min="1841" max="1844" width="0" style="478" hidden="1" customWidth="1"/>
    <col min="1845" max="1845" width="11.7109375" style="478" customWidth="1"/>
    <col min="1846" max="1846" width="6.42578125" style="478" bestFit="1" customWidth="1"/>
    <col min="1847" max="1847" width="11.7109375" style="478" customWidth="1"/>
    <col min="1848" max="1848" width="0" style="478" hidden="1" customWidth="1"/>
    <col min="1849" max="1849" width="3.7109375" style="478" customWidth="1"/>
    <col min="1850" max="1850" width="11.140625" style="478" bestFit="1" customWidth="1"/>
    <col min="1851" max="1853" width="10.5703125" style="478"/>
    <col min="1854" max="1854" width="10.140625" style="478" customWidth="1"/>
    <col min="1855" max="2083" width="10.5703125" style="478"/>
    <col min="2084" max="2091" width="0" style="478" hidden="1" customWidth="1"/>
    <col min="2092" max="2094" width="3.7109375" style="478" customWidth="1"/>
    <col min="2095" max="2095" width="12.7109375" style="478" customWidth="1"/>
    <col min="2096" max="2096" width="47.42578125" style="478" customWidth="1"/>
    <col min="2097" max="2100" width="0" style="478" hidden="1" customWidth="1"/>
    <col min="2101" max="2101" width="11.7109375" style="478" customWidth="1"/>
    <col min="2102" max="2102" width="6.42578125" style="478" bestFit="1" customWidth="1"/>
    <col min="2103" max="2103" width="11.7109375" style="478" customWidth="1"/>
    <col min="2104" max="2104" width="0" style="478" hidden="1" customWidth="1"/>
    <col min="2105" max="2105" width="3.7109375" style="478" customWidth="1"/>
    <col min="2106" max="2106" width="11.140625" style="478" bestFit="1" customWidth="1"/>
    <col min="2107" max="2109" width="10.5703125" style="478"/>
    <col min="2110" max="2110" width="10.140625" style="478" customWidth="1"/>
    <col min="2111" max="2339" width="10.5703125" style="478"/>
    <col min="2340" max="2347" width="0" style="478" hidden="1" customWidth="1"/>
    <col min="2348" max="2350" width="3.7109375" style="478" customWidth="1"/>
    <col min="2351" max="2351" width="12.7109375" style="478" customWidth="1"/>
    <col min="2352" max="2352" width="47.42578125" style="478" customWidth="1"/>
    <col min="2353" max="2356" width="0" style="478" hidden="1" customWidth="1"/>
    <col min="2357" max="2357" width="11.7109375" style="478" customWidth="1"/>
    <col min="2358" max="2358" width="6.42578125" style="478" bestFit="1" customWidth="1"/>
    <col min="2359" max="2359" width="11.7109375" style="478" customWidth="1"/>
    <col min="2360" max="2360" width="0" style="478" hidden="1" customWidth="1"/>
    <col min="2361" max="2361" width="3.7109375" style="478" customWidth="1"/>
    <col min="2362" max="2362" width="11.140625" style="478" bestFit="1" customWidth="1"/>
    <col min="2363" max="2365" width="10.5703125" style="478"/>
    <col min="2366" max="2366" width="10.140625" style="478" customWidth="1"/>
    <col min="2367" max="2595" width="10.5703125" style="478"/>
    <col min="2596" max="2603" width="0" style="478" hidden="1" customWidth="1"/>
    <col min="2604" max="2606" width="3.7109375" style="478" customWidth="1"/>
    <col min="2607" max="2607" width="12.7109375" style="478" customWidth="1"/>
    <col min="2608" max="2608" width="47.42578125" style="478" customWidth="1"/>
    <col min="2609" max="2612" width="0" style="478" hidden="1" customWidth="1"/>
    <col min="2613" max="2613" width="11.7109375" style="478" customWidth="1"/>
    <col min="2614" max="2614" width="6.42578125" style="478" bestFit="1" customWidth="1"/>
    <col min="2615" max="2615" width="11.7109375" style="478" customWidth="1"/>
    <col min="2616" max="2616" width="0" style="478" hidden="1" customWidth="1"/>
    <col min="2617" max="2617" width="3.7109375" style="478" customWidth="1"/>
    <col min="2618" max="2618" width="11.140625" style="478" bestFit="1" customWidth="1"/>
    <col min="2619" max="2621" width="10.5703125" style="478"/>
    <col min="2622" max="2622" width="10.140625" style="478" customWidth="1"/>
    <col min="2623" max="2851" width="10.5703125" style="478"/>
    <col min="2852" max="2859" width="0" style="478" hidden="1" customWidth="1"/>
    <col min="2860" max="2862" width="3.7109375" style="478" customWidth="1"/>
    <col min="2863" max="2863" width="12.7109375" style="478" customWidth="1"/>
    <col min="2864" max="2864" width="47.42578125" style="478" customWidth="1"/>
    <col min="2865" max="2868" width="0" style="478" hidden="1" customWidth="1"/>
    <col min="2869" max="2869" width="11.7109375" style="478" customWidth="1"/>
    <col min="2870" max="2870" width="6.42578125" style="478" bestFit="1" customWidth="1"/>
    <col min="2871" max="2871" width="11.7109375" style="478" customWidth="1"/>
    <col min="2872" max="2872" width="0" style="478" hidden="1" customWidth="1"/>
    <col min="2873" max="2873" width="3.7109375" style="478" customWidth="1"/>
    <col min="2874" max="2874" width="11.140625" style="478" bestFit="1" customWidth="1"/>
    <col min="2875" max="2877" width="10.5703125" style="478"/>
    <col min="2878" max="2878" width="10.140625" style="478" customWidth="1"/>
    <col min="2879" max="3107" width="10.5703125" style="478"/>
    <col min="3108" max="3115" width="0" style="478" hidden="1" customWidth="1"/>
    <col min="3116" max="3118" width="3.7109375" style="478" customWidth="1"/>
    <col min="3119" max="3119" width="12.7109375" style="478" customWidth="1"/>
    <col min="3120" max="3120" width="47.42578125" style="478" customWidth="1"/>
    <col min="3121" max="3124" width="0" style="478" hidden="1" customWidth="1"/>
    <col min="3125" max="3125" width="11.7109375" style="478" customWidth="1"/>
    <col min="3126" max="3126" width="6.42578125" style="478" bestFit="1" customWidth="1"/>
    <col min="3127" max="3127" width="11.7109375" style="478" customWidth="1"/>
    <col min="3128" max="3128" width="0" style="478" hidden="1" customWidth="1"/>
    <col min="3129" max="3129" width="3.7109375" style="478" customWidth="1"/>
    <col min="3130" max="3130" width="11.140625" style="478" bestFit="1" customWidth="1"/>
    <col min="3131" max="3133" width="10.5703125" style="478"/>
    <col min="3134" max="3134" width="10.140625" style="478" customWidth="1"/>
    <col min="3135" max="3363" width="10.5703125" style="478"/>
    <col min="3364" max="3371" width="0" style="478" hidden="1" customWidth="1"/>
    <col min="3372" max="3374" width="3.7109375" style="478" customWidth="1"/>
    <col min="3375" max="3375" width="12.7109375" style="478" customWidth="1"/>
    <col min="3376" max="3376" width="47.42578125" style="478" customWidth="1"/>
    <col min="3377" max="3380" width="0" style="478" hidden="1" customWidth="1"/>
    <col min="3381" max="3381" width="11.7109375" style="478" customWidth="1"/>
    <col min="3382" max="3382" width="6.42578125" style="478" bestFit="1" customWidth="1"/>
    <col min="3383" max="3383" width="11.7109375" style="478" customWidth="1"/>
    <col min="3384" max="3384" width="0" style="478" hidden="1" customWidth="1"/>
    <col min="3385" max="3385" width="3.7109375" style="478" customWidth="1"/>
    <col min="3386" max="3386" width="11.140625" style="478" bestFit="1" customWidth="1"/>
    <col min="3387" max="3389" width="10.5703125" style="478"/>
    <col min="3390" max="3390" width="10.140625" style="478" customWidth="1"/>
    <col min="3391" max="3619" width="10.5703125" style="478"/>
    <col min="3620" max="3627" width="0" style="478" hidden="1" customWidth="1"/>
    <col min="3628" max="3630" width="3.7109375" style="478" customWidth="1"/>
    <col min="3631" max="3631" width="12.7109375" style="478" customWidth="1"/>
    <col min="3632" max="3632" width="47.42578125" style="478" customWidth="1"/>
    <col min="3633" max="3636" width="0" style="478" hidden="1" customWidth="1"/>
    <col min="3637" max="3637" width="11.7109375" style="478" customWidth="1"/>
    <col min="3638" max="3638" width="6.42578125" style="478" bestFit="1" customWidth="1"/>
    <col min="3639" max="3639" width="11.7109375" style="478" customWidth="1"/>
    <col min="3640" max="3640" width="0" style="478" hidden="1" customWidth="1"/>
    <col min="3641" max="3641" width="3.7109375" style="478" customWidth="1"/>
    <col min="3642" max="3642" width="11.140625" style="478" bestFit="1" customWidth="1"/>
    <col min="3643" max="3645" width="10.5703125" style="478"/>
    <col min="3646" max="3646" width="10.140625" style="478" customWidth="1"/>
    <col min="3647" max="3875" width="10.5703125" style="478"/>
    <col min="3876" max="3883" width="0" style="478" hidden="1" customWidth="1"/>
    <col min="3884" max="3886" width="3.7109375" style="478" customWidth="1"/>
    <col min="3887" max="3887" width="12.7109375" style="478" customWidth="1"/>
    <col min="3888" max="3888" width="47.42578125" style="478" customWidth="1"/>
    <col min="3889" max="3892" width="0" style="478" hidden="1" customWidth="1"/>
    <col min="3893" max="3893" width="11.7109375" style="478" customWidth="1"/>
    <col min="3894" max="3894" width="6.42578125" style="478" bestFit="1" customWidth="1"/>
    <col min="3895" max="3895" width="11.7109375" style="478" customWidth="1"/>
    <col min="3896" max="3896" width="0" style="478" hidden="1" customWidth="1"/>
    <col min="3897" max="3897" width="3.7109375" style="478" customWidth="1"/>
    <col min="3898" max="3898" width="11.140625" style="478" bestFit="1" customWidth="1"/>
    <col min="3899" max="3901" width="10.5703125" style="478"/>
    <col min="3902" max="3902" width="10.140625" style="478" customWidth="1"/>
    <col min="3903" max="4131" width="10.5703125" style="478"/>
    <col min="4132" max="4139" width="0" style="478" hidden="1" customWidth="1"/>
    <col min="4140" max="4142" width="3.7109375" style="478" customWidth="1"/>
    <col min="4143" max="4143" width="12.7109375" style="478" customWidth="1"/>
    <col min="4144" max="4144" width="47.42578125" style="478" customWidth="1"/>
    <col min="4145" max="4148" width="0" style="478" hidden="1" customWidth="1"/>
    <col min="4149" max="4149" width="11.7109375" style="478" customWidth="1"/>
    <col min="4150" max="4150" width="6.42578125" style="478" bestFit="1" customWidth="1"/>
    <col min="4151" max="4151" width="11.7109375" style="478" customWidth="1"/>
    <col min="4152" max="4152" width="0" style="478" hidden="1" customWidth="1"/>
    <col min="4153" max="4153" width="3.7109375" style="478" customWidth="1"/>
    <col min="4154" max="4154" width="11.140625" style="478" bestFit="1" customWidth="1"/>
    <col min="4155" max="4157" width="10.5703125" style="478"/>
    <col min="4158" max="4158" width="10.140625" style="478" customWidth="1"/>
    <col min="4159" max="4387" width="10.5703125" style="478"/>
    <col min="4388" max="4395" width="0" style="478" hidden="1" customWidth="1"/>
    <col min="4396" max="4398" width="3.7109375" style="478" customWidth="1"/>
    <col min="4399" max="4399" width="12.7109375" style="478" customWidth="1"/>
    <col min="4400" max="4400" width="47.42578125" style="478" customWidth="1"/>
    <col min="4401" max="4404" width="0" style="478" hidden="1" customWidth="1"/>
    <col min="4405" max="4405" width="11.7109375" style="478" customWidth="1"/>
    <col min="4406" max="4406" width="6.42578125" style="478" bestFit="1" customWidth="1"/>
    <col min="4407" max="4407" width="11.7109375" style="478" customWidth="1"/>
    <col min="4408" max="4408" width="0" style="478" hidden="1" customWidth="1"/>
    <col min="4409" max="4409" width="3.7109375" style="478" customWidth="1"/>
    <col min="4410" max="4410" width="11.140625" style="478" bestFit="1" customWidth="1"/>
    <col min="4411" max="4413" width="10.5703125" style="478"/>
    <col min="4414" max="4414" width="10.140625" style="478" customWidth="1"/>
    <col min="4415" max="4643" width="10.5703125" style="478"/>
    <col min="4644" max="4651" width="0" style="478" hidden="1" customWidth="1"/>
    <col min="4652" max="4654" width="3.7109375" style="478" customWidth="1"/>
    <col min="4655" max="4655" width="12.7109375" style="478" customWidth="1"/>
    <col min="4656" max="4656" width="47.42578125" style="478" customWidth="1"/>
    <col min="4657" max="4660" width="0" style="478" hidden="1" customWidth="1"/>
    <col min="4661" max="4661" width="11.7109375" style="478" customWidth="1"/>
    <col min="4662" max="4662" width="6.42578125" style="478" bestFit="1" customWidth="1"/>
    <col min="4663" max="4663" width="11.7109375" style="478" customWidth="1"/>
    <col min="4664" max="4664" width="0" style="478" hidden="1" customWidth="1"/>
    <col min="4665" max="4665" width="3.7109375" style="478" customWidth="1"/>
    <col min="4666" max="4666" width="11.140625" style="478" bestFit="1" customWidth="1"/>
    <col min="4667" max="4669" width="10.5703125" style="478"/>
    <col min="4670" max="4670" width="10.140625" style="478" customWidth="1"/>
    <col min="4671" max="4899" width="10.5703125" style="478"/>
    <col min="4900" max="4907" width="0" style="478" hidden="1" customWidth="1"/>
    <col min="4908" max="4910" width="3.7109375" style="478" customWidth="1"/>
    <col min="4911" max="4911" width="12.7109375" style="478" customWidth="1"/>
    <col min="4912" max="4912" width="47.42578125" style="478" customWidth="1"/>
    <col min="4913" max="4916" width="0" style="478" hidden="1" customWidth="1"/>
    <col min="4917" max="4917" width="11.7109375" style="478" customWidth="1"/>
    <col min="4918" max="4918" width="6.42578125" style="478" bestFit="1" customWidth="1"/>
    <col min="4919" max="4919" width="11.7109375" style="478" customWidth="1"/>
    <col min="4920" max="4920" width="0" style="478" hidden="1" customWidth="1"/>
    <col min="4921" max="4921" width="3.7109375" style="478" customWidth="1"/>
    <col min="4922" max="4922" width="11.140625" style="478" bestFit="1" customWidth="1"/>
    <col min="4923" max="4925" width="10.5703125" style="478"/>
    <col min="4926" max="4926" width="10.140625" style="478" customWidth="1"/>
    <col min="4927" max="5155" width="10.5703125" style="478"/>
    <col min="5156" max="5163" width="0" style="478" hidden="1" customWidth="1"/>
    <col min="5164" max="5166" width="3.7109375" style="478" customWidth="1"/>
    <col min="5167" max="5167" width="12.7109375" style="478" customWidth="1"/>
    <col min="5168" max="5168" width="47.42578125" style="478" customWidth="1"/>
    <col min="5169" max="5172" width="0" style="478" hidden="1" customWidth="1"/>
    <col min="5173" max="5173" width="11.7109375" style="478" customWidth="1"/>
    <col min="5174" max="5174" width="6.42578125" style="478" bestFit="1" customWidth="1"/>
    <col min="5175" max="5175" width="11.7109375" style="478" customWidth="1"/>
    <col min="5176" max="5176" width="0" style="478" hidden="1" customWidth="1"/>
    <col min="5177" max="5177" width="3.7109375" style="478" customWidth="1"/>
    <col min="5178" max="5178" width="11.140625" style="478" bestFit="1" customWidth="1"/>
    <col min="5179" max="5181" width="10.5703125" style="478"/>
    <col min="5182" max="5182" width="10.140625" style="478" customWidth="1"/>
    <col min="5183" max="5411" width="10.5703125" style="478"/>
    <col min="5412" max="5419" width="0" style="478" hidden="1" customWidth="1"/>
    <col min="5420" max="5422" width="3.7109375" style="478" customWidth="1"/>
    <col min="5423" max="5423" width="12.7109375" style="478" customWidth="1"/>
    <col min="5424" max="5424" width="47.42578125" style="478" customWidth="1"/>
    <col min="5425" max="5428" width="0" style="478" hidden="1" customWidth="1"/>
    <col min="5429" max="5429" width="11.7109375" style="478" customWidth="1"/>
    <col min="5430" max="5430" width="6.42578125" style="478" bestFit="1" customWidth="1"/>
    <col min="5431" max="5431" width="11.7109375" style="478" customWidth="1"/>
    <col min="5432" max="5432" width="0" style="478" hidden="1" customWidth="1"/>
    <col min="5433" max="5433" width="3.7109375" style="478" customWidth="1"/>
    <col min="5434" max="5434" width="11.140625" style="478" bestFit="1" customWidth="1"/>
    <col min="5435" max="5437" width="10.5703125" style="478"/>
    <col min="5438" max="5438" width="10.140625" style="478" customWidth="1"/>
    <col min="5439" max="5667" width="10.5703125" style="478"/>
    <col min="5668" max="5675" width="0" style="478" hidden="1" customWidth="1"/>
    <col min="5676" max="5678" width="3.7109375" style="478" customWidth="1"/>
    <col min="5679" max="5679" width="12.7109375" style="478" customWidth="1"/>
    <col min="5680" max="5680" width="47.42578125" style="478" customWidth="1"/>
    <col min="5681" max="5684" width="0" style="478" hidden="1" customWidth="1"/>
    <col min="5685" max="5685" width="11.7109375" style="478" customWidth="1"/>
    <col min="5686" max="5686" width="6.42578125" style="478" bestFit="1" customWidth="1"/>
    <col min="5687" max="5687" width="11.7109375" style="478" customWidth="1"/>
    <col min="5688" max="5688" width="0" style="478" hidden="1" customWidth="1"/>
    <col min="5689" max="5689" width="3.7109375" style="478" customWidth="1"/>
    <col min="5690" max="5690" width="11.140625" style="478" bestFit="1" customWidth="1"/>
    <col min="5691" max="5693" width="10.5703125" style="478"/>
    <col min="5694" max="5694" width="10.140625" style="478" customWidth="1"/>
    <col min="5695" max="5923" width="10.5703125" style="478"/>
    <col min="5924" max="5931" width="0" style="478" hidden="1" customWidth="1"/>
    <col min="5932" max="5934" width="3.7109375" style="478" customWidth="1"/>
    <col min="5935" max="5935" width="12.7109375" style="478" customWidth="1"/>
    <col min="5936" max="5936" width="47.42578125" style="478" customWidth="1"/>
    <col min="5937" max="5940" width="0" style="478" hidden="1" customWidth="1"/>
    <col min="5941" max="5941" width="11.7109375" style="478" customWidth="1"/>
    <col min="5942" max="5942" width="6.42578125" style="478" bestFit="1" customWidth="1"/>
    <col min="5943" max="5943" width="11.7109375" style="478" customWidth="1"/>
    <col min="5944" max="5944" width="0" style="478" hidden="1" customWidth="1"/>
    <col min="5945" max="5945" width="3.7109375" style="478" customWidth="1"/>
    <col min="5946" max="5946" width="11.140625" style="478" bestFit="1" customWidth="1"/>
    <col min="5947" max="5949" width="10.5703125" style="478"/>
    <col min="5950" max="5950" width="10.140625" style="478" customWidth="1"/>
    <col min="5951" max="6179" width="10.5703125" style="478"/>
    <col min="6180" max="6187" width="0" style="478" hidden="1" customWidth="1"/>
    <col min="6188" max="6190" width="3.7109375" style="478" customWidth="1"/>
    <col min="6191" max="6191" width="12.7109375" style="478" customWidth="1"/>
    <col min="6192" max="6192" width="47.42578125" style="478" customWidth="1"/>
    <col min="6193" max="6196" width="0" style="478" hidden="1" customWidth="1"/>
    <col min="6197" max="6197" width="11.7109375" style="478" customWidth="1"/>
    <col min="6198" max="6198" width="6.42578125" style="478" bestFit="1" customWidth="1"/>
    <col min="6199" max="6199" width="11.7109375" style="478" customWidth="1"/>
    <col min="6200" max="6200" width="0" style="478" hidden="1" customWidth="1"/>
    <col min="6201" max="6201" width="3.7109375" style="478" customWidth="1"/>
    <col min="6202" max="6202" width="11.140625" style="478" bestFit="1" customWidth="1"/>
    <col min="6203" max="6205" width="10.5703125" style="478"/>
    <col min="6206" max="6206" width="10.140625" style="478" customWidth="1"/>
    <col min="6207" max="6435" width="10.5703125" style="478"/>
    <col min="6436" max="6443" width="0" style="478" hidden="1" customWidth="1"/>
    <col min="6444" max="6446" width="3.7109375" style="478" customWidth="1"/>
    <col min="6447" max="6447" width="12.7109375" style="478" customWidth="1"/>
    <col min="6448" max="6448" width="47.42578125" style="478" customWidth="1"/>
    <col min="6449" max="6452" width="0" style="478" hidden="1" customWidth="1"/>
    <col min="6453" max="6453" width="11.7109375" style="478" customWidth="1"/>
    <col min="6454" max="6454" width="6.42578125" style="478" bestFit="1" customWidth="1"/>
    <col min="6455" max="6455" width="11.7109375" style="478" customWidth="1"/>
    <col min="6456" max="6456" width="0" style="478" hidden="1" customWidth="1"/>
    <col min="6457" max="6457" width="3.7109375" style="478" customWidth="1"/>
    <col min="6458" max="6458" width="11.140625" style="478" bestFit="1" customWidth="1"/>
    <col min="6459" max="6461" width="10.5703125" style="478"/>
    <col min="6462" max="6462" width="10.140625" style="478" customWidth="1"/>
    <col min="6463" max="6691" width="10.5703125" style="478"/>
    <col min="6692" max="6699" width="0" style="478" hidden="1" customWidth="1"/>
    <col min="6700" max="6702" width="3.7109375" style="478" customWidth="1"/>
    <col min="6703" max="6703" width="12.7109375" style="478" customWidth="1"/>
    <col min="6704" max="6704" width="47.42578125" style="478" customWidth="1"/>
    <col min="6705" max="6708" width="0" style="478" hidden="1" customWidth="1"/>
    <col min="6709" max="6709" width="11.7109375" style="478" customWidth="1"/>
    <col min="6710" max="6710" width="6.42578125" style="478" bestFit="1" customWidth="1"/>
    <col min="6711" max="6711" width="11.7109375" style="478" customWidth="1"/>
    <col min="6712" max="6712" width="0" style="478" hidden="1" customWidth="1"/>
    <col min="6713" max="6713" width="3.7109375" style="478" customWidth="1"/>
    <col min="6714" max="6714" width="11.140625" style="478" bestFit="1" customWidth="1"/>
    <col min="6715" max="6717" width="10.5703125" style="478"/>
    <col min="6718" max="6718" width="10.140625" style="478" customWidth="1"/>
    <col min="6719" max="6947" width="10.5703125" style="478"/>
    <col min="6948" max="6955" width="0" style="478" hidden="1" customWidth="1"/>
    <col min="6956" max="6958" width="3.7109375" style="478" customWidth="1"/>
    <col min="6959" max="6959" width="12.7109375" style="478" customWidth="1"/>
    <col min="6960" max="6960" width="47.42578125" style="478" customWidth="1"/>
    <col min="6961" max="6964" width="0" style="478" hidden="1" customWidth="1"/>
    <col min="6965" max="6965" width="11.7109375" style="478" customWidth="1"/>
    <col min="6966" max="6966" width="6.42578125" style="478" bestFit="1" customWidth="1"/>
    <col min="6967" max="6967" width="11.7109375" style="478" customWidth="1"/>
    <col min="6968" max="6968" width="0" style="478" hidden="1" customWidth="1"/>
    <col min="6969" max="6969" width="3.7109375" style="478" customWidth="1"/>
    <col min="6970" max="6970" width="11.140625" style="478" bestFit="1" customWidth="1"/>
    <col min="6971" max="6973" width="10.5703125" style="478"/>
    <col min="6974" max="6974" width="10.140625" style="478" customWidth="1"/>
    <col min="6975" max="7203" width="10.5703125" style="478"/>
    <col min="7204" max="7211" width="0" style="478" hidden="1" customWidth="1"/>
    <col min="7212" max="7214" width="3.7109375" style="478" customWidth="1"/>
    <col min="7215" max="7215" width="12.7109375" style="478" customWidth="1"/>
    <col min="7216" max="7216" width="47.42578125" style="478" customWidth="1"/>
    <col min="7217" max="7220" width="0" style="478" hidden="1" customWidth="1"/>
    <col min="7221" max="7221" width="11.7109375" style="478" customWidth="1"/>
    <col min="7222" max="7222" width="6.42578125" style="478" bestFit="1" customWidth="1"/>
    <col min="7223" max="7223" width="11.7109375" style="478" customWidth="1"/>
    <col min="7224" max="7224" width="0" style="478" hidden="1" customWidth="1"/>
    <col min="7225" max="7225" width="3.7109375" style="478" customWidth="1"/>
    <col min="7226" max="7226" width="11.140625" style="478" bestFit="1" customWidth="1"/>
    <col min="7227" max="7229" width="10.5703125" style="478"/>
    <col min="7230" max="7230" width="10.140625" style="478" customWidth="1"/>
    <col min="7231" max="7459" width="10.5703125" style="478"/>
    <col min="7460" max="7467" width="0" style="478" hidden="1" customWidth="1"/>
    <col min="7468" max="7470" width="3.7109375" style="478" customWidth="1"/>
    <col min="7471" max="7471" width="12.7109375" style="478" customWidth="1"/>
    <col min="7472" max="7472" width="47.42578125" style="478" customWidth="1"/>
    <col min="7473" max="7476" width="0" style="478" hidden="1" customWidth="1"/>
    <col min="7477" max="7477" width="11.7109375" style="478" customWidth="1"/>
    <col min="7478" max="7478" width="6.42578125" style="478" bestFit="1" customWidth="1"/>
    <col min="7479" max="7479" width="11.7109375" style="478" customWidth="1"/>
    <col min="7480" max="7480" width="0" style="478" hidden="1" customWidth="1"/>
    <col min="7481" max="7481" width="3.7109375" style="478" customWidth="1"/>
    <col min="7482" max="7482" width="11.140625" style="478" bestFit="1" customWidth="1"/>
    <col min="7483" max="7485" width="10.5703125" style="478"/>
    <col min="7486" max="7486" width="10.140625" style="478" customWidth="1"/>
    <col min="7487" max="7715" width="10.5703125" style="478"/>
    <col min="7716" max="7723" width="0" style="478" hidden="1" customWidth="1"/>
    <col min="7724" max="7726" width="3.7109375" style="478" customWidth="1"/>
    <col min="7727" max="7727" width="12.7109375" style="478" customWidth="1"/>
    <col min="7728" max="7728" width="47.42578125" style="478" customWidth="1"/>
    <col min="7729" max="7732" width="0" style="478" hidden="1" customWidth="1"/>
    <col min="7733" max="7733" width="11.7109375" style="478" customWidth="1"/>
    <col min="7734" max="7734" width="6.42578125" style="478" bestFit="1" customWidth="1"/>
    <col min="7735" max="7735" width="11.7109375" style="478" customWidth="1"/>
    <col min="7736" max="7736" width="0" style="478" hidden="1" customWidth="1"/>
    <col min="7737" max="7737" width="3.7109375" style="478" customWidth="1"/>
    <col min="7738" max="7738" width="11.140625" style="478" bestFit="1" customWidth="1"/>
    <col min="7739" max="7741" width="10.5703125" style="478"/>
    <col min="7742" max="7742" width="10.140625" style="478" customWidth="1"/>
    <col min="7743" max="7971" width="10.5703125" style="478"/>
    <col min="7972" max="7979" width="0" style="478" hidden="1" customWidth="1"/>
    <col min="7980" max="7982" width="3.7109375" style="478" customWidth="1"/>
    <col min="7983" max="7983" width="12.7109375" style="478" customWidth="1"/>
    <col min="7984" max="7984" width="47.42578125" style="478" customWidth="1"/>
    <col min="7985" max="7988" width="0" style="478" hidden="1" customWidth="1"/>
    <col min="7989" max="7989" width="11.7109375" style="478" customWidth="1"/>
    <col min="7990" max="7990" width="6.42578125" style="478" bestFit="1" customWidth="1"/>
    <col min="7991" max="7991" width="11.7109375" style="478" customWidth="1"/>
    <col min="7992" max="7992" width="0" style="478" hidden="1" customWidth="1"/>
    <col min="7993" max="7993" width="3.7109375" style="478" customWidth="1"/>
    <col min="7994" max="7994" width="11.140625" style="478" bestFit="1" customWidth="1"/>
    <col min="7995" max="7997" width="10.5703125" style="478"/>
    <col min="7998" max="7998" width="10.140625" style="478" customWidth="1"/>
    <col min="7999" max="8227" width="10.5703125" style="478"/>
    <col min="8228" max="8235" width="0" style="478" hidden="1" customWidth="1"/>
    <col min="8236" max="8238" width="3.7109375" style="478" customWidth="1"/>
    <col min="8239" max="8239" width="12.7109375" style="478" customWidth="1"/>
    <col min="8240" max="8240" width="47.42578125" style="478" customWidth="1"/>
    <col min="8241" max="8244" width="0" style="478" hidden="1" customWidth="1"/>
    <col min="8245" max="8245" width="11.7109375" style="478" customWidth="1"/>
    <col min="8246" max="8246" width="6.42578125" style="478" bestFit="1" customWidth="1"/>
    <col min="8247" max="8247" width="11.7109375" style="478" customWidth="1"/>
    <col min="8248" max="8248" width="0" style="478" hidden="1" customWidth="1"/>
    <col min="8249" max="8249" width="3.7109375" style="478" customWidth="1"/>
    <col min="8250" max="8250" width="11.140625" style="478" bestFit="1" customWidth="1"/>
    <col min="8251" max="8253" width="10.5703125" style="478"/>
    <col min="8254" max="8254" width="10.140625" style="478" customWidth="1"/>
    <col min="8255" max="8483" width="10.5703125" style="478"/>
    <col min="8484" max="8491" width="0" style="478" hidden="1" customWidth="1"/>
    <col min="8492" max="8494" width="3.7109375" style="478" customWidth="1"/>
    <col min="8495" max="8495" width="12.7109375" style="478" customWidth="1"/>
    <col min="8496" max="8496" width="47.42578125" style="478" customWidth="1"/>
    <col min="8497" max="8500" width="0" style="478" hidden="1" customWidth="1"/>
    <col min="8501" max="8501" width="11.7109375" style="478" customWidth="1"/>
    <col min="8502" max="8502" width="6.42578125" style="478" bestFit="1" customWidth="1"/>
    <col min="8503" max="8503" width="11.7109375" style="478" customWidth="1"/>
    <col min="8504" max="8504" width="0" style="478" hidden="1" customWidth="1"/>
    <col min="8505" max="8505" width="3.7109375" style="478" customWidth="1"/>
    <col min="8506" max="8506" width="11.140625" style="478" bestFit="1" customWidth="1"/>
    <col min="8507" max="8509" width="10.5703125" style="478"/>
    <col min="8510" max="8510" width="10.140625" style="478" customWidth="1"/>
    <col min="8511" max="8739" width="10.5703125" style="478"/>
    <col min="8740" max="8747" width="0" style="478" hidden="1" customWidth="1"/>
    <col min="8748" max="8750" width="3.7109375" style="478" customWidth="1"/>
    <col min="8751" max="8751" width="12.7109375" style="478" customWidth="1"/>
    <col min="8752" max="8752" width="47.42578125" style="478" customWidth="1"/>
    <col min="8753" max="8756" width="0" style="478" hidden="1" customWidth="1"/>
    <col min="8757" max="8757" width="11.7109375" style="478" customWidth="1"/>
    <col min="8758" max="8758" width="6.42578125" style="478" bestFit="1" customWidth="1"/>
    <col min="8759" max="8759" width="11.7109375" style="478" customWidth="1"/>
    <col min="8760" max="8760" width="0" style="478" hidden="1" customWidth="1"/>
    <col min="8761" max="8761" width="3.7109375" style="478" customWidth="1"/>
    <col min="8762" max="8762" width="11.140625" style="478" bestFit="1" customWidth="1"/>
    <col min="8763" max="8765" width="10.5703125" style="478"/>
    <col min="8766" max="8766" width="10.140625" style="478" customWidth="1"/>
    <col min="8767" max="8995" width="10.5703125" style="478"/>
    <col min="8996" max="9003" width="0" style="478" hidden="1" customWidth="1"/>
    <col min="9004" max="9006" width="3.7109375" style="478" customWidth="1"/>
    <col min="9007" max="9007" width="12.7109375" style="478" customWidth="1"/>
    <col min="9008" max="9008" width="47.42578125" style="478" customWidth="1"/>
    <col min="9009" max="9012" width="0" style="478" hidden="1" customWidth="1"/>
    <col min="9013" max="9013" width="11.7109375" style="478" customWidth="1"/>
    <col min="9014" max="9014" width="6.42578125" style="478" bestFit="1" customWidth="1"/>
    <col min="9015" max="9015" width="11.7109375" style="478" customWidth="1"/>
    <col min="9016" max="9016" width="0" style="478" hidden="1" customWidth="1"/>
    <col min="9017" max="9017" width="3.7109375" style="478" customWidth="1"/>
    <col min="9018" max="9018" width="11.140625" style="478" bestFit="1" customWidth="1"/>
    <col min="9019" max="9021" width="10.5703125" style="478"/>
    <col min="9022" max="9022" width="10.140625" style="478" customWidth="1"/>
    <col min="9023" max="9251" width="10.5703125" style="478"/>
    <col min="9252" max="9259" width="0" style="478" hidden="1" customWidth="1"/>
    <col min="9260" max="9262" width="3.7109375" style="478" customWidth="1"/>
    <col min="9263" max="9263" width="12.7109375" style="478" customWidth="1"/>
    <col min="9264" max="9264" width="47.42578125" style="478" customWidth="1"/>
    <col min="9265" max="9268" width="0" style="478" hidden="1" customWidth="1"/>
    <col min="9269" max="9269" width="11.7109375" style="478" customWidth="1"/>
    <col min="9270" max="9270" width="6.42578125" style="478" bestFit="1" customWidth="1"/>
    <col min="9271" max="9271" width="11.7109375" style="478" customWidth="1"/>
    <col min="9272" max="9272" width="0" style="478" hidden="1" customWidth="1"/>
    <col min="9273" max="9273" width="3.7109375" style="478" customWidth="1"/>
    <col min="9274" max="9274" width="11.140625" style="478" bestFit="1" customWidth="1"/>
    <col min="9275" max="9277" width="10.5703125" style="478"/>
    <col min="9278" max="9278" width="10.140625" style="478" customWidth="1"/>
    <col min="9279" max="9507" width="10.5703125" style="478"/>
    <col min="9508" max="9515" width="0" style="478" hidden="1" customWidth="1"/>
    <col min="9516" max="9518" width="3.7109375" style="478" customWidth="1"/>
    <col min="9519" max="9519" width="12.7109375" style="478" customWidth="1"/>
    <col min="9520" max="9520" width="47.42578125" style="478" customWidth="1"/>
    <col min="9521" max="9524" width="0" style="478" hidden="1" customWidth="1"/>
    <col min="9525" max="9525" width="11.7109375" style="478" customWidth="1"/>
    <col min="9526" max="9526" width="6.42578125" style="478" bestFit="1" customWidth="1"/>
    <col min="9527" max="9527" width="11.7109375" style="478" customWidth="1"/>
    <col min="9528" max="9528" width="0" style="478" hidden="1" customWidth="1"/>
    <col min="9529" max="9529" width="3.7109375" style="478" customWidth="1"/>
    <col min="9530" max="9530" width="11.140625" style="478" bestFit="1" customWidth="1"/>
    <col min="9531" max="9533" width="10.5703125" style="478"/>
    <col min="9534" max="9534" width="10.140625" style="478" customWidth="1"/>
    <col min="9535" max="9763" width="10.5703125" style="478"/>
    <col min="9764" max="9771" width="0" style="478" hidden="1" customWidth="1"/>
    <col min="9772" max="9774" width="3.7109375" style="478" customWidth="1"/>
    <col min="9775" max="9775" width="12.7109375" style="478" customWidth="1"/>
    <col min="9776" max="9776" width="47.42578125" style="478" customWidth="1"/>
    <col min="9777" max="9780" width="0" style="478" hidden="1" customWidth="1"/>
    <col min="9781" max="9781" width="11.7109375" style="478" customWidth="1"/>
    <col min="9782" max="9782" width="6.42578125" style="478" bestFit="1" customWidth="1"/>
    <col min="9783" max="9783" width="11.7109375" style="478" customWidth="1"/>
    <col min="9784" max="9784" width="0" style="478" hidden="1" customWidth="1"/>
    <col min="9785" max="9785" width="3.7109375" style="478" customWidth="1"/>
    <col min="9786" max="9786" width="11.140625" style="478" bestFit="1" customWidth="1"/>
    <col min="9787" max="9789" width="10.5703125" style="478"/>
    <col min="9790" max="9790" width="10.140625" style="478" customWidth="1"/>
    <col min="9791" max="10019" width="10.5703125" style="478"/>
    <col min="10020" max="10027" width="0" style="478" hidden="1" customWidth="1"/>
    <col min="10028" max="10030" width="3.7109375" style="478" customWidth="1"/>
    <col min="10031" max="10031" width="12.7109375" style="478" customWidth="1"/>
    <col min="10032" max="10032" width="47.42578125" style="478" customWidth="1"/>
    <col min="10033" max="10036" width="0" style="478" hidden="1" customWidth="1"/>
    <col min="10037" max="10037" width="11.7109375" style="478" customWidth="1"/>
    <col min="10038" max="10038" width="6.42578125" style="478" bestFit="1" customWidth="1"/>
    <col min="10039" max="10039" width="11.7109375" style="478" customWidth="1"/>
    <col min="10040" max="10040" width="0" style="478" hidden="1" customWidth="1"/>
    <col min="10041" max="10041" width="3.7109375" style="478" customWidth="1"/>
    <col min="10042" max="10042" width="11.140625" style="478" bestFit="1" customWidth="1"/>
    <col min="10043" max="10045" width="10.5703125" style="478"/>
    <col min="10046" max="10046" width="10.140625" style="478" customWidth="1"/>
    <col min="10047" max="10275" width="10.5703125" style="478"/>
    <col min="10276" max="10283" width="0" style="478" hidden="1" customWidth="1"/>
    <col min="10284" max="10286" width="3.7109375" style="478" customWidth="1"/>
    <col min="10287" max="10287" width="12.7109375" style="478" customWidth="1"/>
    <col min="10288" max="10288" width="47.42578125" style="478" customWidth="1"/>
    <col min="10289" max="10292" width="0" style="478" hidden="1" customWidth="1"/>
    <col min="10293" max="10293" width="11.7109375" style="478" customWidth="1"/>
    <col min="10294" max="10294" width="6.42578125" style="478" bestFit="1" customWidth="1"/>
    <col min="10295" max="10295" width="11.7109375" style="478" customWidth="1"/>
    <col min="10296" max="10296" width="0" style="478" hidden="1" customWidth="1"/>
    <col min="10297" max="10297" width="3.7109375" style="478" customWidth="1"/>
    <col min="10298" max="10298" width="11.140625" style="478" bestFit="1" customWidth="1"/>
    <col min="10299" max="10301" width="10.5703125" style="478"/>
    <col min="10302" max="10302" width="10.140625" style="478" customWidth="1"/>
    <col min="10303" max="10531" width="10.5703125" style="478"/>
    <col min="10532" max="10539" width="0" style="478" hidden="1" customWidth="1"/>
    <col min="10540" max="10542" width="3.7109375" style="478" customWidth="1"/>
    <col min="10543" max="10543" width="12.7109375" style="478" customWidth="1"/>
    <col min="10544" max="10544" width="47.42578125" style="478" customWidth="1"/>
    <col min="10545" max="10548" width="0" style="478" hidden="1" customWidth="1"/>
    <col min="10549" max="10549" width="11.7109375" style="478" customWidth="1"/>
    <col min="10550" max="10550" width="6.42578125" style="478" bestFit="1" customWidth="1"/>
    <col min="10551" max="10551" width="11.7109375" style="478" customWidth="1"/>
    <col min="10552" max="10552" width="0" style="478" hidden="1" customWidth="1"/>
    <col min="10553" max="10553" width="3.7109375" style="478" customWidth="1"/>
    <col min="10554" max="10554" width="11.140625" style="478" bestFit="1" customWidth="1"/>
    <col min="10555" max="10557" width="10.5703125" style="478"/>
    <col min="10558" max="10558" width="10.140625" style="478" customWidth="1"/>
    <col min="10559" max="10787" width="10.5703125" style="478"/>
    <col min="10788" max="10795" width="0" style="478" hidden="1" customWidth="1"/>
    <col min="10796" max="10798" width="3.7109375" style="478" customWidth="1"/>
    <col min="10799" max="10799" width="12.7109375" style="478" customWidth="1"/>
    <col min="10800" max="10800" width="47.42578125" style="478" customWidth="1"/>
    <col min="10801" max="10804" width="0" style="478" hidden="1" customWidth="1"/>
    <col min="10805" max="10805" width="11.7109375" style="478" customWidth="1"/>
    <col min="10806" max="10806" width="6.42578125" style="478" bestFit="1" customWidth="1"/>
    <col min="10807" max="10807" width="11.7109375" style="478" customWidth="1"/>
    <col min="10808" max="10808" width="0" style="478" hidden="1" customWidth="1"/>
    <col min="10809" max="10809" width="3.7109375" style="478" customWidth="1"/>
    <col min="10810" max="10810" width="11.140625" style="478" bestFit="1" customWidth="1"/>
    <col min="10811" max="10813" width="10.5703125" style="478"/>
    <col min="10814" max="10814" width="10.140625" style="478" customWidth="1"/>
    <col min="10815" max="11043" width="10.5703125" style="478"/>
    <col min="11044" max="11051" width="0" style="478" hidden="1" customWidth="1"/>
    <col min="11052" max="11054" width="3.7109375" style="478" customWidth="1"/>
    <col min="11055" max="11055" width="12.7109375" style="478" customWidth="1"/>
    <col min="11056" max="11056" width="47.42578125" style="478" customWidth="1"/>
    <col min="11057" max="11060" width="0" style="478" hidden="1" customWidth="1"/>
    <col min="11061" max="11061" width="11.7109375" style="478" customWidth="1"/>
    <col min="11062" max="11062" width="6.42578125" style="478" bestFit="1" customWidth="1"/>
    <col min="11063" max="11063" width="11.7109375" style="478" customWidth="1"/>
    <col min="11064" max="11064" width="0" style="478" hidden="1" customWidth="1"/>
    <col min="11065" max="11065" width="3.7109375" style="478" customWidth="1"/>
    <col min="11066" max="11066" width="11.140625" style="478" bestFit="1" customWidth="1"/>
    <col min="11067" max="11069" width="10.5703125" style="478"/>
    <col min="11070" max="11070" width="10.140625" style="478" customWidth="1"/>
    <col min="11071" max="11299" width="10.5703125" style="478"/>
    <col min="11300" max="11307" width="0" style="478" hidden="1" customWidth="1"/>
    <col min="11308" max="11310" width="3.7109375" style="478" customWidth="1"/>
    <col min="11311" max="11311" width="12.7109375" style="478" customWidth="1"/>
    <col min="11312" max="11312" width="47.42578125" style="478" customWidth="1"/>
    <col min="11313" max="11316" width="0" style="478" hidden="1" customWidth="1"/>
    <col min="11317" max="11317" width="11.7109375" style="478" customWidth="1"/>
    <col min="11318" max="11318" width="6.42578125" style="478" bestFit="1" customWidth="1"/>
    <col min="11319" max="11319" width="11.7109375" style="478" customWidth="1"/>
    <col min="11320" max="11320" width="0" style="478" hidden="1" customWidth="1"/>
    <col min="11321" max="11321" width="3.7109375" style="478" customWidth="1"/>
    <col min="11322" max="11322" width="11.140625" style="478" bestFit="1" customWidth="1"/>
    <col min="11323" max="11325" width="10.5703125" style="478"/>
    <col min="11326" max="11326" width="10.140625" style="478" customWidth="1"/>
    <col min="11327" max="11555" width="10.5703125" style="478"/>
    <col min="11556" max="11563" width="0" style="478" hidden="1" customWidth="1"/>
    <col min="11564" max="11566" width="3.7109375" style="478" customWidth="1"/>
    <col min="11567" max="11567" width="12.7109375" style="478" customWidth="1"/>
    <col min="11568" max="11568" width="47.42578125" style="478" customWidth="1"/>
    <col min="11569" max="11572" width="0" style="478" hidden="1" customWidth="1"/>
    <col min="11573" max="11573" width="11.7109375" style="478" customWidth="1"/>
    <col min="11574" max="11574" width="6.42578125" style="478" bestFit="1" customWidth="1"/>
    <col min="11575" max="11575" width="11.7109375" style="478" customWidth="1"/>
    <col min="11576" max="11576" width="0" style="478" hidden="1" customWidth="1"/>
    <col min="11577" max="11577" width="3.7109375" style="478" customWidth="1"/>
    <col min="11578" max="11578" width="11.140625" style="478" bestFit="1" customWidth="1"/>
    <col min="11579" max="11581" width="10.5703125" style="478"/>
    <col min="11582" max="11582" width="10.140625" style="478" customWidth="1"/>
    <col min="11583" max="11811" width="10.5703125" style="478"/>
    <col min="11812" max="11819" width="0" style="478" hidden="1" customWidth="1"/>
    <col min="11820" max="11822" width="3.7109375" style="478" customWidth="1"/>
    <col min="11823" max="11823" width="12.7109375" style="478" customWidth="1"/>
    <col min="11824" max="11824" width="47.42578125" style="478" customWidth="1"/>
    <col min="11825" max="11828" width="0" style="478" hidden="1" customWidth="1"/>
    <col min="11829" max="11829" width="11.7109375" style="478" customWidth="1"/>
    <col min="11830" max="11830" width="6.42578125" style="478" bestFit="1" customWidth="1"/>
    <col min="11831" max="11831" width="11.7109375" style="478" customWidth="1"/>
    <col min="11832" max="11832" width="0" style="478" hidden="1" customWidth="1"/>
    <col min="11833" max="11833" width="3.7109375" style="478" customWidth="1"/>
    <col min="11834" max="11834" width="11.140625" style="478" bestFit="1" customWidth="1"/>
    <col min="11835" max="11837" width="10.5703125" style="478"/>
    <col min="11838" max="11838" width="10.140625" style="478" customWidth="1"/>
    <col min="11839" max="12067" width="10.5703125" style="478"/>
    <col min="12068" max="12075" width="0" style="478" hidden="1" customWidth="1"/>
    <col min="12076" max="12078" width="3.7109375" style="478" customWidth="1"/>
    <col min="12079" max="12079" width="12.7109375" style="478" customWidth="1"/>
    <col min="12080" max="12080" width="47.42578125" style="478" customWidth="1"/>
    <col min="12081" max="12084" width="0" style="478" hidden="1" customWidth="1"/>
    <col min="12085" max="12085" width="11.7109375" style="478" customWidth="1"/>
    <col min="12086" max="12086" width="6.42578125" style="478" bestFit="1" customWidth="1"/>
    <col min="12087" max="12087" width="11.7109375" style="478" customWidth="1"/>
    <col min="12088" max="12088" width="0" style="478" hidden="1" customWidth="1"/>
    <col min="12089" max="12089" width="3.7109375" style="478" customWidth="1"/>
    <col min="12090" max="12090" width="11.140625" style="478" bestFit="1" customWidth="1"/>
    <col min="12091" max="12093" width="10.5703125" style="478"/>
    <col min="12094" max="12094" width="10.140625" style="478" customWidth="1"/>
    <col min="12095" max="12323" width="10.5703125" style="478"/>
    <col min="12324" max="12331" width="0" style="478" hidden="1" customWidth="1"/>
    <col min="12332" max="12334" width="3.7109375" style="478" customWidth="1"/>
    <col min="12335" max="12335" width="12.7109375" style="478" customWidth="1"/>
    <col min="12336" max="12336" width="47.42578125" style="478" customWidth="1"/>
    <col min="12337" max="12340" width="0" style="478" hidden="1" customWidth="1"/>
    <col min="12341" max="12341" width="11.7109375" style="478" customWidth="1"/>
    <col min="12342" max="12342" width="6.42578125" style="478" bestFit="1" customWidth="1"/>
    <col min="12343" max="12343" width="11.7109375" style="478" customWidth="1"/>
    <col min="12344" max="12344" width="0" style="478" hidden="1" customWidth="1"/>
    <col min="12345" max="12345" width="3.7109375" style="478" customWidth="1"/>
    <col min="12346" max="12346" width="11.140625" style="478" bestFit="1" customWidth="1"/>
    <col min="12347" max="12349" width="10.5703125" style="478"/>
    <col min="12350" max="12350" width="10.140625" style="478" customWidth="1"/>
    <col min="12351" max="12579" width="10.5703125" style="478"/>
    <col min="12580" max="12587" width="0" style="478" hidden="1" customWidth="1"/>
    <col min="12588" max="12590" width="3.7109375" style="478" customWidth="1"/>
    <col min="12591" max="12591" width="12.7109375" style="478" customWidth="1"/>
    <col min="12592" max="12592" width="47.42578125" style="478" customWidth="1"/>
    <col min="12593" max="12596" width="0" style="478" hidden="1" customWidth="1"/>
    <col min="12597" max="12597" width="11.7109375" style="478" customWidth="1"/>
    <col min="12598" max="12598" width="6.42578125" style="478" bestFit="1" customWidth="1"/>
    <col min="12599" max="12599" width="11.7109375" style="478" customWidth="1"/>
    <col min="12600" max="12600" width="0" style="478" hidden="1" customWidth="1"/>
    <col min="12601" max="12601" width="3.7109375" style="478" customWidth="1"/>
    <col min="12602" max="12602" width="11.140625" style="478" bestFit="1" customWidth="1"/>
    <col min="12603" max="12605" width="10.5703125" style="478"/>
    <col min="12606" max="12606" width="10.140625" style="478" customWidth="1"/>
    <col min="12607" max="12835" width="10.5703125" style="478"/>
    <col min="12836" max="12843" width="0" style="478" hidden="1" customWidth="1"/>
    <col min="12844" max="12846" width="3.7109375" style="478" customWidth="1"/>
    <col min="12847" max="12847" width="12.7109375" style="478" customWidth="1"/>
    <col min="12848" max="12848" width="47.42578125" style="478" customWidth="1"/>
    <col min="12849" max="12852" width="0" style="478" hidden="1" customWidth="1"/>
    <col min="12853" max="12853" width="11.7109375" style="478" customWidth="1"/>
    <col min="12854" max="12854" width="6.42578125" style="478" bestFit="1" customWidth="1"/>
    <col min="12855" max="12855" width="11.7109375" style="478" customWidth="1"/>
    <col min="12856" max="12856" width="0" style="478" hidden="1" customWidth="1"/>
    <col min="12857" max="12857" width="3.7109375" style="478" customWidth="1"/>
    <col min="12858" max="12858" width="11.140625" style="478" bestFit="1" customWidth="1"/>
    <col min="12859" max="12861" width="10.5703125" style="478"/>
    <col min="12862" max="12862" width="10.140625" style="478" customWidth="1"/>
    <col min="12863" max="13091" width="10.5703125" style="478"/>
    <col min="13092" max="13099" width="0" style="478" hidden="1" customWidth="1"/>
    <col min="13100" max="13102" width="3.7109375" style="478" customWidth="1"/>
    <col min="13103" max="13103" width="12.7109375" style="478" customWidth="1"/>
    <col min="13104" max="13104" width="47.42578125" style="478" customWidth="1"/>
    <col min="13105" max="13108" width="0" style="478" hidden="1" customWidth="1"/>
    <col min="13109" max="13109" width="11.7109375" style="478" customWidth="1"/>
    <col min="13110" max="13110" width="6.42578125" style="478" bestFit="1" customWidth="1"/>
    <col min="13111" max="13111" width="11.7109375" style="478" customWidth="1"/>
    <col min="13112" max="13112" width="0" style="478" hidden="1" customWidth="1"/>
    <col min="13113" max="13113" width="3.7109375" style="478" customWidth="1"/>
    <col min="13114" max="13114" width="11.140625" style="478" bestFit="1" customWidth="1"/>
    <col min="13115" max="13117" width="10.5703125" style="478"/>
    <col min="13118" max="13118" width="10.140625" style="478" customWidth="1"/>
    <col min="13119" max="13347" width="10.5703125" style="478"/>
    <col min="13348" max="13355" width="0" style="478" hidden="1" customWidth="1"/>
    <col min="13356" max="13358" width="3.7109375" style="478" customWidth="1"/>
    <col min="13359" max="13359" width="12.7109375" style="478" customWidth="1"/>
    <col min="13360" max="13360" width="47.42578125" style="478" customWidth="1"/>
    <col min="13361" max="13364" width="0" style="478" hidden="1" customWidth="1"/>
    <col min="13365" max="13365" width="11.7109375" style="478" customWidth="1"/>
    <col min="13366" max="13366" width="6.42578125" style="478" bestFit="1" customWidth="1"/>
    <col min="13367" max="13367" width="11.7109375" style="478" customWidth="1"/>
    <col min="13368" max="13368" width="0" style="478" hidden="1" customWidth="1"/>
    <col min="13369" max="13369" width="3.7109375" style="478" customWidth="1"/>
    <col min="13370" max="13370" width="11.140625" style="478" bestFit="1" customWidth="1"/>
    <col min="13371" max="13373" width="10.5703125" style="478"/>
    <col min="13374" max="13374" width="10.140625" style="478" customWidth="1"/>
    <col min="13375" max="13603" width="10.5703125" style="478"/>
    <col min="13604" max="13611" width="0" style="478" hidden="1" customWidth="1"/>
    <col min="13612" max="13614" width="3.7109375" style="478" customWidth="1"/>
    <col min="13615" max="13615" width="12.7109375" style="478" customWidth="1"/>
    <col min="13616" max="13616" width="47.42578125" style="478" customWidth="1"/>
    <col min="13617" max="13620" width="0" style="478" hidden="1" customWidth="1"/>
    <col min="13621" max="13621" width="11.7109375" style="478" customWidth="1"/>
    <col min="13622" max="13622" width="6.42578125" style="478" bestFit="1" customWidth="1"/>
    <col min="13623" max="13623" width="11.7109375" style="478" customWidth="1"/>
    <col min="13624" max="13624" width="0" style="478" hidden="1" customWidth="1"/>
    <col min="13625" max="13625" width="3.7109375" style="478" customWidth="1"/>
    <col min="13626" max="13626" width="11.140625" style="478" bestFit="1" customWidth="1"/>
    <col min="13627" max="13629" width="10.5703125" style="478"/>
    <col min="13630" max="13630" width="10.140625" style="478" customWidth="1"/>
    <col min="13631" max="13859" width="10.5703125" style="478"/>
    <col min="13860" max="13867" width="0" style="478" hidden="1" customWidth="1"/>
    <col min="13868" max="13870" width="3.7109375" style="478" customWidth="1"/>
    <col min="13871" max="13871" width="12.7109375" style="478" customWidth="1"/>
    <col min="13872" max="13872" width="47.42578125" style="478" customWidth="1"/>
    <col min="13873" max="13876" width="0" style="478" hidden="1" customWidth="1"/>
    <col min="13877" max="13877" width="11.7109375" style="478" customWidth="1"/>
    <col min="13878" max="13878" width="6.42578125" style="478" bestFit="1" customWidth="1"/>
    <col min="13879" max="13879" width="11.7109375" style="478" customWidth="1"/>
    <col min="13880" max="13880" width="0" style="478" hidden="1" customWidth="1"/>
    <col min="13881" max="13881" width="3.7109375" style="478" customWidth="1"/>
    <col min="13882" max="13882" width="11.140625" style="478" bestFit="1" customWidth="1"/>
    <col min="13883" max="13885" width="10.5703125" style="478"/>
    <col min="13886" max="13886" width="10.140625" style="478" customWidth="1"/>
    <col min="13887" max="14115" width="10.5703125" style="478"/>
    <col min="14116" max="14123" width="0" style="478" hidden="1" customWidth="1"/>
    <col min="14124" max="14126" width="3.7109375" style="478" customWidth="1"/>
    <col min="14127" max="14127" width="12.7109375" style="478" customWidth="1"/>
    <col min="14128" max="14128" width="47.42578125" style="478" customWidth="1"/>
    <col min="14129" max="14132" width="0" style="478" hidden="1" customWidth="1"/>
    <col min="14133" max="14133" width="11.7109375" style="478" customWidth="1"/>
    <col min="14134" max="14134" width="6.42578125" style="478" bestFit="1" customWidth="1"/>
    <col min="14135" max="14135" width="11.7109375" style="478" customWidth="1"/>
    <col min="14136" max="14136" width="0" style="478" hidden="1" customWidth="1"/>
    <col min="14137" max="14137" width="3.7109375" style="478" customWidth="1"/>
    <col min="14138" max="14138" width="11.140625" style="478" bestFit="1" customWidth="1"/>
    <col min="14139" max="14141" width="10.5703125" style="478"/>
    <col min="14142" max="14142" width="10.140625" style="478" customWidth="1"/>
    <col min="14143" max="14371" width="10.5703125" style="478"/>
    <col min="14372" max="14379" width="0" style="478" hidden="1" customWidth="1"/>
    <col min="14380" max="14382" width="3.7109375" style="478" customWidth="1"/>
    <col min="14383" max="14383" width="12.7109375" style="478" customWidth="1"/>
    <col min="14384" max="14384" width="47.42578125" style="478" customWidth="1"/>
    <col min="14385" max="14388" width="0" style="478" hidden="1" customWidth="1"/>
    <col min="14389" max="14389" width="11.7109375" style="478" customWidth="1"/>
    <col min="14390" max="14390" width="6.42578125" style="478" bestFit="1" customWidth="1"/>
    <col min="14391" max="14391" width="11.7109375" style="478" customWidth="1"/>
    <col min="14392" max="14392" width="0" style="478" hidden="1" customWidth="1"/>
    <col min="14393" max="14393" width="3.7109375" style="478" customWidth="1"/>
    <col min="14394" max="14394" width="11.140625" style="478" bestFit="1" customWidth="1"/>
    <col min="14395" max="14397" width="10.5703125" style="478"/>
    <col min="14398" max="14398" width="10.140625" style="478" customWidth="1"/>
    <col min="14399" max="14627" width="10.5703125" style="478"/>
    <col min="14628" max="14635" width="0" style="478" hidden="1" customWidth="1"/>
    <col min="14636" max="14638" width="3.7109375" style="478" customWidth="1"/>
    <col min="14639" max="14639" width="12.7109375" style="478" customWidth="1"/>
    <col min="14640" max="14640" width="47.42578125" style="478" customWidth="1"/>
    <col min="14641" max="14644" width="0" style="478" hidden="1" customWidth="1"/>
    <col min="14645" max="14645" width="11.7109375" style="478" customWidth="1"/>
    <col min="14646" max="14646" width="6.42578125" style="478" bestFit="1" customWidth="1"/>
    <col min="14647" max="14647" width="11.7109375" style="478" customWidth="1"/>
    <col min="14648" max="14648" width="0" style="478" hidden="1" customWidth="1"/>
    <col min="14649" max="14649" width="3.7109375" style="478" customWidth="1"/>
    <col min="14650" max="14650" width="11.140625" style="478" bestFit="1" customWidth="1"/>
    <col min="14651" max="14653" width="10.5703125" style="478"/>
    <col min="14654" max="14654" width="10.140625" style="478" customWidth="1"/>
    <col min="14655" max="14883" width="10.5703125" style="478"/>
    <col min="14884" max="14891" width="0" style="478" hidden="1" customWidth="1"/>
    <col min="14892" max="14894" width="3.7109375" style="478" customWidth="1"/>
    <col min="14895" max="14895" width="12.7109375" style="478" customWidth="1"/>
    <col min="14896" max="14896" width="47.42578125" style="478" customWidth="1"/>
    <col min="14897" max="14900" width="0" style="478" hidden="1" customWidth="1"/>
    <col min="14901" max="14901" width="11.7109375" style="478" customWidth="1"/>
    <col min="14902" max="14902" width="6.42578125" style="478" bestFit="1" customWidth="1"/>
    <col min="14903" max="14903" width="11.7109375" style="478" customWidth="1"/>
    <col min="14904" max="14904" width="0" style="478" hidden="1" customWidth="1"/>
    <col min="14905" max="14905" width="3.7109375" style="478" customWidth="1"/>
    <col min="14906" max="14906" width="11.140625" style="478" bestFit="1" customWidth="1"/>
    <col min="14907" max="14909" width="10.5703125" style="478"/>
    <col min="14910" max="14910" width="10.140625" style="478" customWidth="1"/>
    <col min="14911" max="15139" width="10.5703125" style="478"/>
    <col min="15140" max="15147" width="0" style="478" hidden="1" customWidth="1"/>
    <col min="15148" max="15150" width="3.7109375" style="478" customWidth="1"/>
    <col min="15151" max="15151" width="12.7109375" style="478" customWidth="1"/>
    <col min="15152" max="15152" width="47.42578125" style="478" customWidth="1"/>
    <col min="15153" max="15156" width="0" style="478" hidden="1" customWidth="1"/>
    <col min="15157" max="15157" width="11.7109375" style="478" customWidth="1"/>
    <col min="15158" max="15158" width="6.42578125" style="478" bestFit="1" customWidth="1"/>
    <col min="15159" max="15159" width="11.7109375" style="478" customWidth="1"/>
    <col min="15160" max="15160" width="0" style="478" hidden="1" customWidth="1"/>
    <col min="15161" max="15161" width="3.7109375" style="478" customWidth="1"/>
    <col min="15162" max="15162" width="11.140625" style="478" bestFit="1" customWidth="1"/>
    <col min="15163" max="15165" width="10.5703125" style="478"/>
    <col min="15166" max="15166" width="10.140625" style="478" customWidth="1"/>
    <col min="15167" max="15395" width="10.5703125" style="478"/>
    <col min="15396" max="15403" width="0" style="478" hidden="1" customWidth="1"/>
    <col min="15404" max="15406" width="3.7109375" style="478" customWidth="1"/>
    <col min="15407" max="15407" width="12.7109375" style="478" customWidth="1"/>
    <col min="15408" max="15408" width="47.42578125" style="478" customWidth="1"/>
    <col min="15409" max="15412" width="0" style="478" hidden="1" customWidth="1"/>
    <col min="15413" max="15413" width="11.7109375" style="478" customWidth="1"/>
    <col min="15414" max="15414" width="6.42578125" style="478" bestFit="1" customWidth="1"/>
    <col min="15415" max="15415" width="11.7109375" style="478" customWidth="1"/>
    <col min="15416" max="15416" width="0" style="478" hidden="1" customWidth="1"/>
    <col min="15417" max="15417" width="3.7109375" style="478" customWidth="1"/>
    <col min="15418" max="15418" width="11.140625" style="478" bestFit="1" customWidth="1"/>
    <col min="15419" max="15421" width="10.5703125" style="478"/>
    <col min="15422" max="15422" width="10.140625" style="478" customWidth="1"/>
    <col min="15423" max="15651" width="10.5703125" style="478"/>
    <col min="15652" max="15659" width="0" style="478" hidden="1" customWidth="1"/>
    <col min="15660" max="15662" width="3.7109375" style="478" customWidth="1"/>
    <col min="15663" max="15663" width="12.7109375" style="478" customWidth="1"/>
    <col min="15664" max="15664" width="47.42578125" style="478" customWidth="1"/>
    <col min="15665" max="15668" width="0" style="478" hidden="1" customWidth="1"/>
    <col min="15669" max="15669" width="11.7109375" style="478" customWidth="1"/>
    <col min="15670" max="15670" width="6.42578125" style="478" bestFit="1" customWidth="1"/>
    <col min="15671" max="15671" width="11.7109375" style="478" customWidth="1"/>
    <col min="15672" max="15672" width="0" style="478" hidden="1" customWidth="1"/>
    <col min="15673" max="15673" width="3.7109375" style="478" customWidth="1"/>
    <col min="15674" max="15674" width="11.140625" style="478" bestFit="1" customWidth="1"/>
    <col min="15675" max="15677" width="10.5703125" style="478"/>
    <col min="15678" max="15678" width="10.140625" style="478" customWidth="1"/>
    <col min="15679" max="15907" width="10.5703125" style="478"/>
    <col min="15908" max="15915" width="0" style="478" hidden="1" customWidth="1"/>
    <col min="15916" max="15918" width="3.7109375" style="478" customWidth="1"/>
    <col min="15919" max="15919" width="12.7109375" style="478" customWidth="1"/>
    <col min="15920" max="15920" width="47.42578125" style="478" customWidth="1"/>
    <col min="15921" max="15924" width="0" style="478" hidden="1" customWidth="1"/>
    <col min="15925" max="15925" width="11.7109375" style="478" customWidth="1"/>
    <col min="15926" max="15926" width="6.42578125" style="478" bestFit="1" customWidth="1"/>
    <col min="15927" max="15927" width="11.7109375" style="478" customWidth="1"/>
    <col min="15928" max="15928" width="0" style="478" hidden="1" customWidth="1"/>
    <col min="15929" max="15929" width="3.7109375" style="478" customWidth="1"/>
    <col min="15930" max="15930" width="11.140625" style="478" bestFit="1" customWidth="1"/>
    <col min="15931" max="15933" width="10.5703125" style="478"/>
    <col min="15934" max="15934" width="10.140625" style="478" customWidth="1"/>
    <col min="15935" max="16163" width="10.5703125" style="478"/>
    <col min="16164" max="16171" width="0" style="478" hidden="1" customWidth="1"/>
    <col min="16172" max="16174" width="3.7109375" style="478" customWidth="1"/>
    <col min="16175" max="16175" width="12.7109375" style="478" customWidth="1"/>
    <col min="16176" max="16176" width="47.42578125" style="478" customWidth="1"/>
    <col min="16177" max="16180" width="0" style="478" hidden="1" customWidth="1"/>
    <col min="16181" max="16181" width="11.7109375" style="478" customWidth="1"/>
    <col min="16182" max="16182" width="6.42578125" style="478" bestFit="1" customWidth="1"/>
    <col min="16183" max="16183" width="11.7109375" style="478" customWidth="1"/>
    <col min="16184" max="16184" width="0" style="478" hidden="1" customWidth="1"/>
    <col min="16185" max="16185" width="3.7109375" style="478" customWidth="1"/>
    <col min="16186" max="16186" width="11.140625" style="478" bestFit="1" customWidth="1"/>
    <col min="16187" max="16189" width="10.5703125" style="478"/>
    <col min="16190" max="16190" width="10.140625" style="478" customWidth="1"/>
    <col min="16191" max="16384" width="10.5703125" style="478"/>
  </cols>
  <sheetData>
    <row r="1" spans="7:69" hidden="1"/>
    <row r="2" spans="7:69" hidden="1"/>
    <row r="3" spans="7:69" hidden="1"/>
    <row r="4" spans="7:69" ht="3" customHeight="1">
      <c r="J4" s="483"/>
      <c r="K4" s="483"/>
      <c r="L4" s="479"/>
      <c r="M4" s="479"/>
      <c r="N4" s="479"/>
      <c r="O4" s="486"/>
      <c r="P4" s="486"/>
      <c r="Q4" s="486"/>
      <c r="R4" s="486"/>
      <c r="S4" s="486"/>
      <c r="T4" s="486"/>
      <c r="U4" s="479"/>
      <c r="V4" s="1000"/>
      <c r="W4" s="1000"/>
      <c r="X4" s="1000"/>
      <c r="Y4" s="1000"/>
      <c r="Z4" s="1000"/>
      <c r="AA4" s="1000"/>
      <c r="AB4" s="993"/>
      <c r="AC4" s="1000"/>
      <c r="AD4" s="1000"/>
      <c r="AE4" s="1000"/>
      <c r="AF4" s="1000"/>
      <c r="AG4" s="1000"/>
      <c r="AH4" s="1000"/>
      <c r="AI4" s="993"/>
      <c r="AJ4" s="1000"/>
      <c r="AK4" s="1000"/>
      <c r="AL4" s="1000"/>
      <c r="AM4" s="1000"/>
      <c r="AN4" s="1000"/>
      <c r="AO4" s="1000"/>
      <c r="AP4" s="993"/>
      <c r="AQ4" s="1000"/>
      <c r="AR4" s="1000"/>
      <c r="AS4" s="1000"/>
      <c r="AT4" s="1000"/>
      <c r="AU4" s="1000"/>
      <c r="AV4" s="1000"/>
      <c r="AW4" s="993"/>
      <c r="AX4" s="1000"/>
      <c r="AY4" s="1000"/>
      <c r="AZ4" s="1000"/>
      <c r="BA4" s="1000"/>
      <c r="BB4" s="1000"/>
      <c r="BC4" s="1000"/>
      <c r="BD4" s="993"/>
    </row>
    <row r="5" spans="7:69" ht="22.5" customHeight="1">
      <c r="J5" s="483"/>
      <c r="K5" s="483"/>
      <c r="L5" s="1217" t="s">
        <v>658</v>
      </c>
      <c r="M5" s="1217"/>
      <c r="N5" s="1217"/>
      <c r="O5" s="1217"/>
      <c r="P5" s="1217"/>
      <c r="Q5" s="1217"/>
      <c r="R5" s="1217"/>
      <c r="S5" s="1217"/>
      <c r="T5" s="1217"/>
      <c r="U5" s="499"/>
      <c r="V5" s="581"/>
      <c r="W5" s="581"/>
      <c r="X5" s="581"/>
      <c r="Y5" s="581"/>
      <c r="Z5" s="581"/>
      <c r="AA5" s="581"/>
      <c r="AB5" s="581"/>
      <c r="AC5" s="581"/>
      <c r="AD5" s="581"/>
      <c r="AE5" s="581"/>
      <c r="AF5" s="581"/>
      <c r="AG5" s="581"/>
      <c r="AH5" s="581"/>
      <c r="AI5" s="581"/>
      <c r="AJ5" s="581"/>
      <c r="AK5" s="581"/>
      <c r="AL5" s="581"/>
      <c r="AM5" s="581"/>
      <c r="AN5" s="581"/>
      <c r="AO5" s="581"/>
      <c r="AP5" s="581"/>
      <c r="AQ5" s="581"/>
      <c r="AR5" s="581"/>
      <c r="AS5" s="581"/>
      <c r="AT5" s="581"/>
      <c r="AU5" s="581"/>
      <c r="AV5" s="581"/>
      <c r="AW5" s="581"/>
      <c r="AX5" s="581"/>
      <c r="AY5" s="581"/>
      <c r="AZ5" s="581"/>
      <c r="BA5" s="581"/>
      <c r="BB5" s="581"/>
      <c r="BC5" s="581"/>
      <c r="BD5" s="581"/>
    </row>
    <row r="6" spans="7:69" ht="3" customHeight="1">
      <c r="J6" s="483"/>
      <c r="K6" s="483"/>
      <c r="L6" s="479"/>
      <c r="M6" s="479"/>
      <c r="N6" s="479"/>
      <c r="O6" s="482"/>
      <c r="P6" s="482"/>
      <c r="Q6" s="482"/>
      <c r="R6" s="482"/>
      <c r="S6" s="482"/>
      <c r="T6" s="482"/>
      <c r="U6" s="479"/>
      <c r="V6" s="757"/>
      <c r="W6" s="757"/>
      <c r="X6" s="757"/>
      <c r="Y6" s="757"/>
      <c r="Z6" s="757"/>
      <c r="AA6" s="757"/>
      <c r="AB6" s="993"/>
      <c r="AC6" s="757"/>
      <c r="AD6" s="757"/>
      <c r="AE6" s="757"/>
      <c r="AF6" s="757"/>
      <c r="AG6" s="757"/>
      <c r="AH6" s="757"/>
      <c r="AI6" s="993"/>
      <c r="AJ6" s="757"/>
      <c r="AK6" s="757"/>
      <c r="AL6" s="757"/>
      <c r="AM6" s="757"/>
      <c r="AN6" s="757"/>
      <c r="AO6" s="757"/>
      <c r="AP6" s="993"/>
      <c r="AQ6" s="757"/>
      <c r="AR6" s="757"/>
      <c r="AS6" s="757"/>
      <c r="AT6" s="757"/>
      <c r="AU6" s="757"/>
      <c r="AV6" s="757"/>
      <c r="AW6" s="993"/>
      <c r="AX6" s="757"/>
      <c r="AY6" s="757"/>
      <c r="AZ6" s="757"/>
      <c r="BA6" s="757"/>
      <c r="BB6" s="757"/>
      <c r="BC6" s="757"/>
      <c r="BD6" s="993"/>
    </row>
    <row r="7" spans="7:69" s="525" customFormat="1" ht="22.5">
      <c r="G7" s="533"/>
      <c r="H7" s="533"/>
      <c r="I7" s="533"/>
      <c r="J7" s="531"/>
      <c r="K7" s="531"/>
      <c r="L7" s="526"/>
      <c r="M7" s="619" t="s">
        <v>502</v>
      </c>
      <c r="N7" s="668"/>
      <c r="O7" s="1249" t="str">
        <f>IF(NameOrPr_ch="",IF(NameOrPr="","",NameOrPr),NameOrPr_ch)</f>
        <v>Государственный комитет Республики Татарстан по тарифам</v>
      </c>
      <c r="P7" s="1250"/>
      <c r="Q7" s="1250"/>
      <c r="R7" s="1250"/>
      <c r="S7" s="1250"/>
      <c r="T7" s="1251"/>
      <c r="U7" s="671"/>
      <c r="V7"/>
      <c r="W7"/>
      <c r="X7"/>
      <c r="Y7"/>
      <c r="Z7"/>
      <c r="AA7"/>
      <c r="AB7"/>
      <c r="AC7"/>
      <c r="AD7"/>
      <c r="AE7"/>
      <c r="AF7"/>
      <c r="AG7"/>
      <c r="AH7"/>
      <c r="AI7"/>
      <c r="AJ7"/>
      <c r="AK7"/>
      <c r="AL7"/>
      <c r="AM7"/>
      <c r="AN7"/>
      <c r="AO7"/>
      <c r="AP7"/>
      <c r="AQ7"/>
      <c r="AR7"/>
      <c r="AS7"/>
      <c r="AT7"/>
      <c r="AU7"/>
      <c r="AV7"/>
      <c r="AW7"/>
      <c r="AX7"/>
      <c r="AY7"/>
      <c r="AZ7"/>
      <c r="BA7"/>
      <c r="BB7"/>
      <c r="BC7"/>
      <c r="BD7"/>
      <c r="BG7" s="587"/>
      <c r="BH7" s="587"/>
      <c r="BI7" s="587"/>
      <c r="BJ7" s="587"/>
      <c r="BK7" s="587"/>
      <c r="BL7" s="587"/>
      <c r="BM7" s="587"/>
      <c r="BN7" s="587"/>
      <c r="BO7" s="587"/>
      <c r="BP7" s="587"/>
      <c r="BQ7" s="587"/>
    </row>
    <row r="8" spans="7:69" s="493" customFormat="1" ht="18.75">
      <c r="G8" s="492"/>
      <c r="H8" s="492"/>
      <c r="L8" s="501"/>
      <c r="M8" s="619" t="s">
        <v>597</v>
      </c>
      <c r="N8" s="668"/>
      <c r="O8" s="1249" t="str">
        <f>IF(datePr_ch="",IF(datePr="","",datePr),datePr_ch)</f>
        <v>09.12.2020</v>
      </c>
      <c r="P8" s="1250"/>
      <c r="Q8" s="1250"/>
      <c r="R8" s="1250"/>
      <c r="S8" s="1250"/>
      <c r="T8" s="1251"/>
      <c r="U8" s="669"/>
      <c r="V8"/>
      <c r="W8"/>
      <c r="X8"/>
      <c r="Y8"/>
      <c r="Z8"/>
      <c r="AA8"/>
      <c r="AB8"/>
      <c r="AC8"/>
      <c r="AD8"/>
      <c r="AE8"/>
      <c r="AF8"/>
      <c r="AG8"/>
      <c r="AH8"/>
      <c r="AI8"/>
      <c r="AJ8"/>
      <c r="AK8"/>
      <c r="AL8"/>
      <c r="AM8"/>
      <c r="AN8"/>
      <c r="AO8"/>
      <c r="AP8"/>
      <c r="AQ8"/>
      <c r="AR8"/>
      <c r="AS8"/>
      <c r="AT8"/>
      <c r="AU8"/>
      <c r="AV8"/>
      <c r="AW8"/>
      <c r="AX8"/>
      <c r="AY8"/>
      <c r="AZ8"/>
      <c r="BA8"/>
      <c r="BB8"/>
      <c r="BC8"/>
      <c r="BD8"/>
      <c r="BG8" s="507"/>
      <c r="BH8" s="507"/>
      <c r="BI8" s="507"/>
      <c r="BJ8" s="507"/>
      <c r="BK8" s="507"/>
      <c r="BL8" s="507"/>
      <c r="BM8" s="507"/>
      <c r="BN8" s="507"/>
      <c r="BO8" s="507"/>
      <c r="BP8" s="507"/>
      <c r="BQ8" s="507"/>
    </row>
    <row r="9" spans="7:69" s="493" customFormat="1" ht="18.75">
      <c r="G9" s="492"/>
      <c r="H9" s="492"/>
      <c r="L9" s="554"/>
      <c r="M9" s="619" t="s">
        <v>596</v>
      </c>
      <c r="N9" s="668"/>
      <c r="O9" s="1249" t="str">
        <f>IF(numberPr_ch="",IF(numberPr="","",numberPr),numberPr_ch)</f>
        <v>360-58/тэ-2020</v>
      </c>
      <c r="P9" s="1250"/>
      <c r="Q9" s="1250"/>
      <c r="R9" s="1250"/>
      <c r="S9" s="1250"/>
      <c r="T9" s="1251"/>
      <c r="U9" s="669"/>
      <c r="V9"/>
      <c r="W9"/>
      <c r="X9"/>
      <c r="Y9"/>
      <c r="Z9"/>
      <c r="AA9"/>
      <c r="AB9"/>
      <c r="AC9"/>
      <c r="AD9"/>
      <c r="AE9"/>
      <c r="AF9"/>
      <c r="AG9"/>
      <c r="AH9"/>
      <c r="AI9"/>
      <c r="AJ9"/>
      <c r="AK9"/>
      <c r="AL9"/>
      <c r="AM9"/>
      <c r="AN9"/>
      <c r="AO9"/>
      <c r="AP9"/>
      <c r="AQ9"/>
      <c r="AR9"/>
      <c r="AS9"/>
      <c r="AT9"/>
      <c r="AU9"/>
      <c r="AV9"/>
      <c r="AW9"/>
      <c r="AX9"/>
      <c r="AY9"/>
      <c r="AZ9"/>
      <c r="BA9"/>
      <c r="BB9"/>
      <c r="BC9"/>
      <c r="BD9"/>
      <c r="BG9" s="507"/>
      <c r="BH9" s="507"/>
      <c r="BI9" s="507"/>
      <c r="BJ9" s="507"/>
      <c r="BK9" s="507"/>
      <c r="BL9" s="507"/>
      <c r="BM9" s="507"/>
      <c r="BN9" s="507"/>
      <c r="BO9" s="507"/>
      <c r="BP9" s="507"/>
      <c r="BQ9" s="507"/>
    </row>
    <row r="10" spans="7:69" s="493" customFormat="1" ht="22.5" customHeight="1">
      <c r="G10" s="492"/>
      <c r="H10" s="492"/>
      <c r="L10" s="554"/>
      <c r="M10" s="619" t="s">
        <v>501</v>
      </c>
      <c r="N10" s="668"/>
      <c r="O10" s="1249" t="str">
        <f>IF(IstPub_ch="",IF(IstPub="","",IstPub),IstPub_ch)</f>
        <v>Официальный сайт правовой информации Министерства юстиции РТ:  http//pravo.tatarstan.ru</v>
      </c>
      <c r="P10" s="1250"/>
      <c r="Q10" s="1250"/>
      <c r="R10" s="1250"/>
      <c r="S10" s="1250"/>
      <c r="T10" s="1251"/>
      <c r="U10" s="66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G10" s="507"/>
      <c r="BH10" s="507"/>
      <c r="BI10" s="507"/>
      <c r="BJ10" s="507"/>
      <c r="BK10" s="507"/>
      <c r="BL10" s="507"/>
      <c r="BM10" s="507"/>
      <c r="BN10" s="507"/>
      <c r="BO10" s="507"/>
      <c r="BP10" s="507"/>
      <c r="BQ10" s="507"/>
    </row>
    <row r="11" spans="7:69" s="493" customFormat="1" ht="3" customHeight="1">
      <c r="G11" s="492"/>
      <c r="H11" s="492"/>
      <c r="L11" s="1218"/>
      <c r="M11" s="1218"/>
      <c r="N11" s="490"/>
      <c r="O11" s="1253"/>
      <c r="P11" s="1253"/>
      <c r="Q11" s="1253"/>
      <c r="R11" s="1253"/>
      <c r="S11" s="1253"/>
      <c r="T11" s="1253"/>
      <c r="U11" s="505" t="s">
        <v>373</v>
      </c>
      <c r="V11" s="1253"/>
      <c r="W11" s="1253"/>
      <c r="X11" s="1253"/>
      <c r="Y11" s="1253"/>
      <c r="Z11" s="1253"/>
      <c r="AA11" s="1253"/>
      <c r="AB11" s="1013" t="s">
        <v>373</v>
      </c>
      <c r="AC11" s="1253"/>
      <c r="AD11" s="1253"/>
      <c r="AE11" s="1253"/>
      <c r="AF11" s="1253"/>
      <c r="AG11" s="1253"/>
      <c r="AH11" s="1253"/>
      <c r="AI11" s="1013" t="s">
        <v>373</v>
      </c>
      <c r="AJ11" s="1253"/>
      <c r="AK11" s="1253"/>
      <c r="AL11" s="1253"/>
      <c r="AM11" s="1253"/>
      <c r="AN11" s="1253"/>
      <c r="AO11" s="1253"/>
      <c r="AP11" s="1013" t="s">
        <v>373</v>
      </c>
      <c r="AQ11" s="1253"/>
      <c r="AR11" s="1253"/>
      <c r="AS11" s="1253"/>
      <c r="AT11" s="1253"/>
      <c r="AU11" s="1253"/>
      <c r="AV11" s="1253"/>
      <c r="AW11" s="1013" t="s">
        <v>373</v>
      </c>
      <c r="AX11" s="1253"/>
      <c r="AY11" s="1253"/>
      <c r="AZ11" s="1253"/>
      <c r="BA11" s="1253"/>
      <c r="BB11" s="1253"/>
      <c r="BC11" s="1253"/>
      <c r="BD11" s="1013" t="s">
        <v>373</v>
      </c>
      <c r="BG11" s="507"/>
      <c r="BH11" s="507"/>
      <c r="BI11" s="507"/>
      <c r="BJ11" s="507"/>
      <c r="BK11" s="507"/>
      <c r="BL11" s="507"/>
      <c r="BM11" s="507"/>
      <c r="BN11" s="507"/>
      <c r="BO11" s="507"/>
      <c r="BP11" s="507"/>
      <c r="BQ11" s="507"/>
    </row>
    <row r="12" spans="7:69">
      <c r="J12" s="483"/>
      <c r="K12" s="483"/>
      <c r="L12" s="479"/>
      <c r="M12" s="479"/>
      <c r="N12" s="479"/>
      <c r="O12" s="1248"/>
      <c r="P12" s="1248"/>
      <c r="Q12" s="1248"/>
      <c r="R12" s="1248"/>
      <c r="S12" s="1248"/>
      <c r="T12" s="1248"/>
      <c r="U12" s="1248"/>
      <c r="V12" s="1248" t="s">
        <v>3400</v>
      </c>
      <c r="W12" s="1248"/>
      <c r="X12" s="1248"/>
      <c r="Y12" s="1248"/>
      <c r="Z12" s="1248"/>
      <c r="AA12" s="1248"/>
      <c r="AB12" s="1248"/>
      <c r="AC12" s="1248" t="s">
        <v>3400</v>
      </c>
      <c r="AD12" s="1248"/>
      <c r="AE12" s="1248"/>
      <c r="AF12" s="1248"/>
      <c r="AG12" s="1248"/>
      <c r="AH12" s="1248"/>
      <c r="AI12" s="1248"/>
      <c r="AJ12" s="1248" t="s">
        <v>3400</v>
      </c>
      <c r="AK12" s="1248"/>
      <c r="AL12" s="1248"/>
      <c r="AM12" s="1248"/>
      <c r="AN12" s="1248"/>
      <c r="AO12" s="1248"/>
      <c r="AP12" s="1248"/>
      <c r="AQ12" s="1248" t="s">
        <v>3400</v>
      </c>
      <c r="AR12" s="1248"/>
      <c r="AS12" s="1248"/>
      <c r="AT12" s="1248"/>
      <c r="AU12" s="1248"/>
      <c r="AV12" s="1248"/>
      <c r="AW12" s="1248"/>
      <c r="AX12" s="1248" t="s">
        <v>3400</v>
      </c>
      <c r="AY12" s="1248"/>
      <c r="AZ12" s="1248"/>
      <c r="BA12" s="1248"/>
      <c r="BB12" s="1248"/>
      <c r="BC12" s="1248"/>
      <c r="BD12" s="1248"/>
    </row>
    <row r="13" spans="7:69">
      <c r="J13" s="483"/>
      <c r="K13" s="483"/>
      <c r="L13" s="1151" t="s">
        <v>454</v>
      </c>
      <c r="M13" s="1151"/>
      <c r="N13" s="1151"/>
      <c r="O13" s="1151"/>
      <c r="P13" s="1151"/>
      <c r="Q13" s="1151"/>
      <c r="R13" s="1151"/>
      <c r="S13" s="1151"/>
      <c r="T13" s="1151"/>
      <c r="U13" s="1151"/>
      <c r="V13" s="1151"/>
      <c r="W13" s="1151"/>
      <c r="X13" s="1151"/>
      <c r="Y13" s="1151"/>
      <c r="Z13" s="1151"/>
      <c r="AA13" s="1151"/>
      <c r="AB13" s="1151"/>
      <c r="AC13" s="1151"/>
      <c r="AD13" s="1151"/>
      <c r="AE13" s="1151"/>
      <c r="AF13" s="1151"/>
      <c r="AG13" s="1151"/>
      <c r="AH13" s="1151"/>
      <c r="AI13" s="1151"/>
      <c r="AJ13" s="1151"/>
      <c r="AK13" s="1151"/>
      <c r="AL13" s="1151"/>
      <c r="AM13" s="1151"/>
      <c r="AN13" s="1151"/>
      <c r="AO13" s="1151"/>
      <c r="AP13" s="1151"/>
      <c r="AQ13" s="1151"/>
      <c r="AR13" s="1151"/>
      <c r="AS13" s="1151"/>
      <c r="AT13" s="1151"/>
      <c r="AU13" s="1151"/>
      <c r="AV13" s="1151"/>
      <c r="AW13" s="1151"/>
      <c r="AX13" s="1151"/>
      <c r="AY13" s="1151"/>
      <c r="AZ13" s="1151"/>
      <c r="BA13" s="1151"/>
      <c r="BB13" s="1151"/>
      <c r="BC13" s="1151"/>
      <c r="BD13" s="1151"/>
      <c r="BE13" s="1151"/>
      <c r="BF13" s="1151" t="s">
        <v>455</v>
      </c>
    </row>
    <row r="14" spans="7:69" ht="14.25" customHeight="1">
      <c r="J14" s="483"/>
      <c r="K14" s="483"/>
      <c r="L14" s="1230" t="s">
        <v>92</v>
      </c>
      <c r="M14" s="1230" t="s">
        <v>640</v>
      </c>
      <c r="N14" s="523"/>
      <c r="O14" s="1231" t="s">
        <v>642</v>
      </c>
      <c r="P14" s="1232"/>
      <c r="Q14" s="1232"/>
      <c r="R14" s="1232"/>
      <c r="S14" s="1232"/>
      <c r="T14" s="1233"/>
      <c r="U14" s="1214" t="s">
        <v>341</v>
      </c>
      <c r="V14" s="1231" t="s">
        <v>642</v>
      </c>
      <c r="W14" s="1232"/>
      <c r="X14" s="1232"/>
      <c r="Y14" s="1232"/>
      <c r="Z14" s="1232"/>
      <c r="AA14" s="1233"/>
      <c r="AB14" s="1214" t="s">
        <v>341</v>
      </c>
      <c r="AC14" s="1231" t="s">
        <v>642</v>
      </c>
      <c r="AD14" s="1232"/>
      <c r="AE14" s="1232"/>
      <c r="AF14" s="1232"/>
      <c r="AG14" s="1232"/>
      <c r="AH14" s="1233"/>
      <c r="AI14" s="1214" t="s">
        <v>341</v>
      </c>
      <c r="AJ14" s="1231" t="s">
        <v>642</v>
      </c>
      <c r="AK14" s="1232"/>
      <c r="AL14" s="1232"/>
      <c r="AM14" s="1232"/>
      <c r="AN14" s="1232"/>
      <c r="AO14" s="1233"/>
      <c r="AP14" s="1214" t="s">
        <v>341</v>
      </c>
      <c r="AQ14" s="1231" t="s">
        <v>642</v>
      </c>
      <c r="AR14" s="1232"/>
      <c r="AS14" s="1232"/>
      <c r="AT14" s="1232"/>
      <c r="AU14" s="1232"/>
      <c r="AV14" s="1233"/>
      <c r="AW14" s="1214" t="s">
        <v>341</v>
      </c>
      <c r="AX14" s="1231" t="s">
        <v>642</v>
      </c>
      <c r="AY14" s="1232"/>
      <c r="AZ14" s="1232"/>
      <c r="BA14" s="1232"/>
      <c r="BB14" s="1232"/>
      <c r="BC14" s="1233"/>
      <c r="BD14" s="1214" t="s">
        <v>341</v>
      </c>
      <c r="BE14" s="1227" t="s">
        <v>275</v>
      </c>
      <c r="BF14" s="1151"/>
    </row>
    <row r="15" spans="7:69" s="525" customFormat="1" ht="14.25" customHeight="1">
      <c r="G15" s="533"/>
      <c r="H15" s="533"/>
      <c r="I15" s="533"/>
      <c r="J15" s="531"/>
      <c r="K15" s="531"/>
      <c r="L15" s="1230"/>
      <c r="M15" s="1230"/>
      <c r="N15" s="523"/>
      <c r="O15" s="1236" t="s">
        <v>606</v>
      </c>
      <c r="P15" s="1234" t="s">
        <v>271</v>
      </c>
      <c r="Q15" s="1235"/>
      <c r="R15" s="1212" t="s">
        <v>655</v>
      </c>
      <c r="S15" s="1212"/>
      <c r="T15" s="1213"/>
      <c r="U15" s="1215"/>
      <c r="V15" s="1236" t="s">
        <v>606</v>
      </c>
      <c r="W15" s="1234" t="s">
        <v>271</v>
      </c>
      <c r="X15" s="1235"/>
      <c r="Y15" s="1212" t="s">
        <v>655</v>
      </c>
      <c r="Z15" s="1212"/>
      <c r="AA15" s="1213"/>
      <c r="AB15" s="1215"/>
      <c r="AC15" s="1236" t="s">
        <v>606</v>
      </c>
      <c r="AD15" s="1234" t="s">
        <v>271</v>
      </c>
      <c r="AE15" s="1235"/>
      <c r="AF15" s="1212" t="s">
        <v>655</v>
      </c>
      <c r="AG15" s="1212"/>
      <c r="AH15" s="1213"/>
      <c r="AI15" s="1215"/>
      <c r="AJ15" s="1236" t="s">
        <v>606</v>
      </c>
      <c r="AK15" s="1234" t="s">
        <v>271</v>
      </c>
      <c r="AL15" s="1235"/>
      <c r="AM15" s="1212" t="s">
        <v>655</v>
      </c>
      <c r="AN15" s="1212"/>
      <c r="AO15" s="1213"/>
      <c r="AP15" s="1215"/>
      <c r="AQ15" s="1236" t="s">
        <v>606</v>
      </c>
      <c r="AR15" s="1234" t="s">
        <v>271</v>
      </c>
      <c r="AS15" s="1235"/>
      <c r="AT15" s="1212" t="s">
        <v>655</v>
      </c>
      <c r="AU15" s="1212"/>
      <c r="AV15" s="1213"/>
      <c r="AW15" s="1215"/>
      <c r="AX15" s="1236" t="s">
        <v>606</v>
      </c>
      <c r="AY15" s="1234" t="s">
        <v>271</v>
      </c>
      <c r="AZ15" s="1235"/>
      <c r="BA15" s="1212" t="s">
        <v>655</v>
      </c>
      <c r="BB15" s="1212"/>
      <c r="BC15" s="1213"/>
      <c r="BD15" s="1215"/>
      <c r="BE15" s="1228"/>
      <c r="BF15" s="1151"/>
      <c r="BG15" s="587"/>
      <c r="BH15" s="587"/>
      <c r="BI15" s="587"/>
      <c r="BJ15" s="587"/>
      <c r="BK15" s="587"/>
      <c r="BL15" s="587"/>
      <c r="BM15" s="587"/>
      <c r="BN15" s="587"/>
      <c r="BO15" s="587"/>
      <c r="BP15" s="587"/>
      <c r="BQ15" s="587"/>
    </row>
    <row r="16" spans="7:69" ht="33.75">
      <c r="J16" s="483"/>
      <c r="K16" s="483"/>
      <c r="L16" s="1230"/>
      <c r="M16" s="1230"/>
      <c r="N16" s="522"/>
      <c r="O16" s="1237"/>
      <c r="P16" s="537" t="s">
        <v>766</v>
      </c>
      <c r="Q16" s="537" t="s">
        <v>767</v>
      </c>
      <c r="R16" s="538" t="s">
        <v>274</v>
      </c>
      <c r="S16" s="1225" t="s">
        <v>273</v>
      </c>
      <c r="T16" s="1226"/>
      <c r="U16" s="1216"/>
      <c r="V16" s="1237"/>
      <c r="W16" s="758" t="s">
        <v>766</v>
      </c>
      <c r="X16" s="758" t="s">
        <v>767</v>
      </c>
      <c r="Y16" s="1109" t="s">
        <v>274</v>
      </c>
      <c r="Z16" s="1225" t="s">
        <v>273</v>
      </c>
      <c r="AA16" s="1226"/>
      <c r="AB16" s="1216"/>
      <c r="AC16" s="1237"/>
      <c r="AD16" s="758" t="s">
        <v>766</v>
      </c>
      <c r="AE16" s="758" t="s">
        <v>767</v>
      </c>
      <c r="AF16" s="1109" t="s">
        <v>274</v>
      </c>
      <c r="AG16" s="1225" t="s">
        <v>273</v>
      </c>
      <c r="AH16" s="1226"/>
      <c r="AI16" s="1216"/>
      <c r="AJ16" s="1237"/>
      <c r="AK16" s="758" t="s">
        <v>766</v>
      </c>
      <c r="AL16" s="758" t="s">
        <v>767</v>
      </c>
      <c r="AM16" s="1109" t="s">
        <v>274</v>
      </c>
      <c r="AN16" s="1225" t="s">
        <v>273</v>
      </c>
      <c r="AO16" s="1226"/>
      <c r="AP16" s="1216"/>
      <c r="AQ16" s="1237"/>
      <c r="AR16" s="758" t="s">
        <v>766</v>
      </c>
      <c r="AS16" s="758" t="s">
        <v>767</v>
      </c>
      <c r="AT16" s="1109" t="s">
        <v>274</v>
      </c>
      <c r="AU16" s="1225" t="s">
        <v>273</v>
      </c>
      <c r="AV16" s="1226"/>
      <c r="AW16" s="1216"/>
      <c r="AX16" s="1237"/>
      <c r="AY16" s="758" t="s">
        <v>766</v>
      </c>
      <c r="AZ16" s="758" t="s">
        <v>767</v>
      </c>
      <c r="BA16" s="1109" t="s">
        <v>274</v>
      </c>
      <c r="BB16" s="1225" t="s">
        <v>273</v>
      </c>
      <c r="BC16" s="1226"/>
      <c r="BD16" s="1216"/>
      <c r="BE16" s="1229"/>
      <c r="BF16" s="1151"/>
    </row>
    <row r="17" spans="1:69">
      <c r="J17" s="483"/>
      <c r="K17" s="491">
        <v>1</v>
      </c>
      <c r="L17" s="480" t="s">
        <v>93</v>
      </c>
      <c r="M17" s="480" t="s">
        <v>49</v>
      </c>
      <c r="N17" s="498" t="s">
        <v>49</v>
      </c>
      <c r="O17" s="489">
        <f ca="1">OFFSET(O17,0,-1)+1</f>
        <v>3</v>
      </c>
      <c r="P17" s="489">
        <f ca="1">OFFSET(P17,0,-1)+1</f>
        <v>4</v>
      </c>
      <c r="Q17" s="489">
        <f ca="1">OFFSET(Q17,0,-1)+1</f>
        <v>5</v>
      </c>
      <c r="R17" s="489">
        <f ca="1">OFFSET(R17,0,-1)+1</f>
        <v>6</v>
      </c>
      <c r="S17" s="1219">
        <f ca="1">OFFSET(S17,0,-1)+1</f>
        <v>7</v>
      </c>
      <c r="T17" s="1219"/>
      <c r="U17" s="489">
        <f ca="1">OFFSET(U17,0,-2)+1</f>
        <v>8</v>
      </c>
      <c r="V17" s="1110">
        <f ca="1">OFFSET(V17,0,-1)+1</f>
        <v>9</v>
      </c>
      <c r="W17" s="1110">
        <f ca="1">OFFSET(W17,0,-1)+1</f>
        <v>10</v>
      </c>
      <c r="X17" s="1110">
        <f ca="1">OFFSET(X17,0,-1)+1</f>
        <v>11</v>
      </c>
      <c r="Y17" s="1110">
        <f ca="1">OFFSET(Y17,0,-1)+1</f>
        <v>12</v>
      </c>
      <c r="Z17" s="1219">
        <f ca="1">OFFSET(Z17,0,-1)+1</f>
        <v>13</v>
      </c>
      <c r="AA17" s="1219"/>
      <c r="AB17" s="1110">
        <f ca="1">OFFSET(AB17,0,-2)+1</f>
        <v>14</v>
      </c>
      <c r="AC17" s="1110">
        <f ca="1">OFFSET(AC17,0,-1)+1</f>
        <v>15</v>
      </c>
      <c r="AD17" s="1110">
        <f ca="1">OFFSET(AD17,0,-1)+1</f>
        <v>16</v>
      </c>
      <c r="AE17" s="1110">
        <f ca="1">OFFSET(AE17,0,-1)+1</f>
        <v>17</v>
      </c>
      <c r="AF17" s="1110">
        <f ca="1">OFFSET(AF17,0,-1)+1</f>
        <v>18</v>
      </c>
      <c r="AG17" s="1219">
        <f ca="1">OFFSET(AG17,0,-1)+1</f>
        <v>19</v>
      </c>
      <c r="AH17" s="1219"/>
      <c r="AI17" s="1110">
        <f ca="1">OFFSET(AI17,0,-2)+1</f>
        <v>20</v>
      </c>
      <c r="AJ17" s="1110">
        <f ca="1">OFFSET(AJ17,0,-1)+1</f>
        <v>21</v>
      </c>
      <c r="AK17" s="1110">
        <f ca="1">OFFSET(AK17,0,-1)+1</f>
        <v>22</v>
      </c>
      <c r="AL17" s="1110">
        <f ca="1">OFFSET(AL17,0,-1)+1</f>
        <v>23</v>
      </c>
      <c r="AM17" s="1110">
        <f ca="1">OFFSET(AM17,0,-1)+1</f>
        <v>24</v>
      </c>
      <c r="AN17" s="1219">
        <f ca="1">OFFSET(AN17,0,-1)+1</f>
        <v>25</v>
      </c>
      <c r="AO17" s="1219"/>
      <c r="AP17" s="1110">
        <f ca="1">OFFSET(AP17,0,-2)+1</f>
        <v>26</v>
      </c>
      <c r="AQ17" s="1110">
        <f ca="1">OFFSET(AQ17,0,-1)+1</f>
        <v>27</v>
      </c>
      <c r="AR17" s="1110">
        <f ca="1">OFFSET(AR17,0,-1)+1</f>
        <v>28</v>
      </c>
      <c r="AS17" s="1110">
        <f ca="1">OFFSET(AS17,0,-1)+1</f>
        <v>29</v>
      </c>
      <c r="AT17" s="1110">
        <f ca="1">OFFSET(AT17,0,-1)+1</f>
        <v>30</v>
      </c>
      <c r="AU17" s="1219">
        <f ca="1">OFFSET(AU17,0,-1)+1</f>
        <v>31</v>
      </c>
      <c r="AV17" s="1219"/>
      <c r="AW17" s="1110">
        <f ca="1">OFFSET(AW17,0,-2)+1</f>
        <v>32</v>
      </c>
      <c r="AX17" s="1110">
        <f ca="1">OFFSET(AX17,0,-1)+1</f>
        <v>33</v>
      </c>
      <c r="AY17" s="1110">
        <f ca="1">OFFSET(AY17,0,-1)+1</f>
        <v>34</v>
      </c>
      <c r="AZ17" s="1110">
        <f ca="1">OFFSET(AZ17,0,-1)+1</f>
        <v>35</v>
      </c>
      <c r="BA17" s="1110">
        <f ca="1">OFFSET(BA17,0,-1)+1</f>
        <v>36</v>
      </c>
      <c r="BB17" s="1219">
        <f ca="1">OFFSET(BB17,0,-1)+1</f>
        <v>37</v>
      </c>
      <c r="BC17" s="1219"/>
      <c r="BD17" s="1110">
        <f ca="1">OFFSET(BD17,0,-2)+1</f>
        <v>38</v>
      </c>
      <c r="BE17" s="497">
        <f ca="1">OFFSET(BE17,0,-1)</f>
        <v>38</v>
      </c>
      <c r="BF17" s="489">
        <f ca="1">OFFSET(BF17,0,-1)+1</f>
        <v>39</v>
      </c>
    </row>
    <row r="18" spans="1:69" ht="22.5">
      <c r="A18" s="1203">
        <v>1</v>
      </c>
      <c r="B18" s="942"/>
      <c r="C18" s="942"/>
      <c r="D18" s="942"/>
      <c r="E18" s="943"/>
      <c r="F18" s="944"/>
      <c r="G18" s="944"/>
      <c r="H18" s="944"/>
      <c r="I18" s="945"/>
      <c r="J18" s="940"/>
      <c r="K18" s="947"/>
      <c r="L18" s="595" t="e">
        <f ca="1">mergeValue(A18)</f>
        <v>#NAME?</v>
      </c>
      <c r="M18" s="643" t="s">
        <v>20</v>
      </c>
      <c r="N18" s="582"/>
      <c r="O18" s="1244" t="str">
        <f>IF('Перечень тарифов'!J21="","","" &amp; 'Перечень тарифов'!J21 &amp; "")</f>
        <v>Тариф на услуги по передаче тепловой энергии</v>
      </c>
      <c r="P18" s="1244"/>
      <c r="Q18" s="1244"/>
      <c r="R18" s="1244"/>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D18" s="1244"/>
      <c r="BE18" s="1244"/>
      <c r="BF18" s="632" t="s">
        <v>659</v>
      </c>
    </row>
    <row r="19" spans="1:69" hidden="1">
      <c r="A19" s="1203"/>
      <c r="B19" s="1203">
        <v>1</v>
      </c>
      <c r="C19" s="942"/>
      <c r="D19" s="942"/>
      <c r="E19" s="944"/>
      <c r="F19" s="944"/>
      <c r="G19" s="944"/>
      <c r="H19" s="944"/>
      <c r="I19" s="939"/>
      <c r="J19" s="938"/>
      <c r="K19" s="941"/>
      <c r="L19" s="595" t="e">
        <f ca="1">mergeValue(A19) &amp;"."&amp; mergeValue(B19)</f>
        <v>#NAME?</v>
      </c>
      <c r="M19" s="548"/>
      <c r="N19" s="582"/>
      <c r="O19" s="1244"/>
      <c r="P19" s="1244"/>
      <c r="Q19" s="1244"/>
      <c r="R19" s="1244"/>
      <c r="S19" s="1244"/>
      <c r="T19" s="1244"/>
      <c r="U19" s="1244"/>
      <c r="V19" s="1244"/>
      <c r="W19" s="1244"/>
      <c r="X19" s="1244"/>
      <c r="Y19" s="1244"/>
      <c r="Z19" s="1244"/>
      <c r="AA19" s="1244"/>
      <c r="AB19" s="1244"/>
      <c r="AC19" s="1244"/>
      <c r="AD19" s="1244"/>
      <c r="AE19" s="1244"/>
      <c r="AF19" s="1244"/>
      <c r="AG19" s="1244"/>
      <c r="AH19" s="1244"/>
      <c r="AI19" s="1244"/>
      <c r="AJ19" s="1244"/>
      <c r="AK19" s="1244"/>
      <c r="AL19" s="1244"/>
      <c r="AM19" s="1244"/>
      <c r="AN19" s="1244"/>
      <c r="AO19" s="1244"/>
      <c r="AP19" s="1244"/>
      <c r="AQ19" s="1244"/>
      <c r="AR19" s="1244"/>
      <c r="AS19" s="1244"/>
      <c r="AT19" s="1244"/>
      <c r="AU19" s="1244"/>
      <c r="AV19" s="1244"/>
      <c r="AW19" s="1244"/>
      <c r="AX19" s="1244"/>
      <c r="AY19" s="1244"/>
      <c r="AZ19" s="1244"/>
      <c r="BA19" s="1244"/>
      <c r="BB19" s="1244"/>
      <c r="BC19" s="1244"/>
      <c r="BD19" s="1244"/>
      <c r="BE19" s="1244"/>
      <c r="BF19" s="632"/>
    </row>
    <row r="20" spans="1:69" hidden="1">
      <c r="A20" s="1203"/>
      <c r="B20" s="1203"/>
      <c r="C20" s="1203">
        <v>1</v>
      </c>
      <c r="D20" s="942"/>
      <c r="E20" s="944"/>
      <c r="F20" s="944"/>
      <c r="G20" s="944"/>
      <c r="H20" s="944"/>
      <c r="I20" s="946"/>
      <c r="J20" s="938"/>
      <c r="K20" s="941"/>
      <c r="L20" s="595" t="e">
        <f ca="1">mergeValue(A20) &amp;"."&amp; mergeValue(B20)&amp;"."&amp; mergeValue(C20)</f>
        <v>#NAME?</v>
      </c>
      <c r="M20" s="549"/>
      <c r="N20" s="582"/>
      <c r="O20" s="1244"/>
      <c r="P20" s="1244"/>
      <c r="Q20" s="1244"/>
      <c r="R20" s="1244"/>
      <c r="S20" s="1244"/>
      <c r="T20" s="1244"/>
      <c r="U20" s="1244"/>
      <c r="V20" s="1244"/>
      <c r="W20" s="1244"/>
      <c r="X20" s="1244"/>
      <c r="Y20" s="1244"/>
      <c r="Z20" s="1244"/>
      <c r="AA20" s="1244"/>
      <c r="AB20" s="1244"/>
      <c r="AC20" s="1244"/>
      <c r="AD20" s="1244"/>
      <c r="AE20" s="1244"/>
      <c r="AF20" s="1244"/>
      <c r="AG20" s="1244"/>
      <c r="AH20" s="1244"/>
      <c r="AI20" s="1244"/>
      <c r="AJ20" s="1244"/>
      <c r="AK20" s="1244"/>
      <c r="AL20" s="1244"/>
      <c r="AM20" s="1244"/>
      <c r="AN20" s="1244"/>
      <c r="AO20" s="1244"/>
      <c r="AP20" s="1244"/>
      <c r="AQ20" s="1244"/>
      <c r="AR20" s="1244"/>
      <c r="AS20" s="1244"/>
      <c r="AT20" s="1244"/>
      <c r="AU20" s="1244"/>
      <c r="AV20" s="1244"/>
      <c r="AW20" s="1244"/>
      <c r="AX20" s="1244"/>
      <c r="AY20" s="1244"/>
      <c r="AZ20" s="1244"/>
      <c r="BA20" s="1244"/>
      <c r="BB20" s="1244"/>
      <c r="BC20" s="1244"/>
      <c r="BD20" s="1244"/>
      <c r="BE20" s="1244"/>
      <c r="BF20" s="632"/>
    </row>
    <row r="21" spans="1:69" hidden="1">
      <c r="A21" s="1203"/>
      <c r="B21" s="1203"/>
      <c r="C21" s="1203"/>
      <c r="D21" s="1203">
        <v>1</v>
      </c>
      <c r="E21" s="944"/>
      <c r="F21" s="944"/>
      <c r="G21" s="944"/>
      <c r="H21" s="944"/>
      <c r="I21" s="946"/>
      <c r="J21" s="938"/>
      <c r="K21" s="941"/>
      <c r="L21" s="595" t="e">
        <f ca="1">mergeValue(A21) &amp;"."&amp; mergeValue(B21)&amp;"."&amp; mergeValue(C21)&amp;"."&amp; mergeValue(D21)</f>
        <v>#NAME?</v>
      </c>
      <c r="M21" s="550"/>
      <c r="N21" s="582"/>
      <c r="O21" s="1244"/>
      <c r="P21" s="1244"/>
      <c r="Q21" s="1244"/>
      <c r="R21" s="1244"/>
      <c r="S21" s="1244"/>
      <c r="T21" s="1244"/>
      <c r="U21" s="1244"/>
      <c r="V21" s="1244"/>
      <c r="W21" s="1244"/>
      <c r="X21" s="1244"/>
      <c r="Y21" s="1244"/>
      <c r="Z21" s="1244"/>
      <c r="AA21" s="1244"/>
      <c r="AB21" s="1244"/>
      <c r="AC21" s="1244"/>
      <c r="AD21" s="1244"/>
      <c r="AE21" s="1244"/>
      <c r="AF21" s="1244"/>
      <c r="AG21" s="1244"/>
      <c r="AH21" s="1244"/>
      <c r="AI21" s="1244"/>
      <c r="AJ21" s="1244"/>
      <c r="AK21" s="1244"/>
      <c r="AL21" s="1244"/>
      <c r="AM21" s="1244"/>
      <c r="AN21" s="1244"/>
      <c r="AO21" s="1244"/>
      <c r="AP21" s="1244"/>
      <c r="AQ21" s="1244"/>
      <c r="AR21" s="1244"/>
      <c r="AS21" s="1244"/>
      <c r="AT21" s="1244"/>
      <c r="AU21" s="1244"/>
      <c r="AV21" s="1244"/>
      <c r="AW21" s="1244"/>
      <c r="AX21" s="1244"/>
      <c r="AY21" s="1244"/>
      <c r="AZ21" s="1244"/>
      <c r="BA21" s="1244"/>
      <c r="BB21" s="1244"/>
      <c r="BC21" s="1244"/>
      <c r="BD21" s="1244"/>
      <c r="BE21" s="1244"/>
      <c r="BF21" s="632"/>
    </row>
    <row r="22" spans="1:69" ht="11.25" hidden="1" customHeight="1">
      <c r="A22" s="1203"/>
      <c r="B22" s="1203"/>
      <c r="C22" s="1203"/>
      <c r="D22" s="1203"/>
      <c r="E22" s="1203">
        <v>1</v>
      </c>
      <c r="F22" s="944"/>
      <c r="G22" s="944"/>
      <c r="H22" s="942">
        <v>1</v>
      </c>
      <c r="I22" s="1203">
        <v>1</v>
      </c>
      <c r="J22" s="944"/>
      <c r="K22" s="949"/>
      <c r="L22" s="595"/>
      <c r="M22" s="556"/>
      <c r="N22" s="583"/>
      <c r="O22" s="633"/>
      <c r="P22" s="633"/>
      <c r="Q22" s="633"/>
      <c r="R22" s="633"/>
      <c r="S22" s="633"/>
      <c r="T22" s="633"/>
      <c r="U22" s="633"/>
      <c r="V22" s="1116"/>
      <c r="W22" s="1116"/>
      <c r="X22" s="1116"/>
      <c r="Y22" s="1116"/>
      <c r="Z22" s="1116"/>
      <c r="AA22" s="1116"/>
      <c r="AB22" s="1116"/>
      <c r="AC22" s="1116"/>
      <c r="AD22" s="1116"/>
      <c r="AE22" s="1116"/>
      <c r="AF22" s="1116"/>
      <c r="AG22" s="1116"/>
      <c r="AH22" s="1116"/>
      <c r="AI22" s="1116"/>
      <c r="AJ22" s="1116"/>
      <c r="AK22" s="1116"/>
      <c r="AL22" s="1116"/>
      <c r="AM22" s="1116"/>
      <c r="AN22" s="1116"/>
      <c r="AO22" s="1116"/>
      <c r="AP22" s="1116"/>
      <c r="AQ22" s="1116"/>
      <c r="AR22" s="1116"/>
      <c r="AS22" s="1116"/>
      <c r="AT22" s="1116"/>
      <c r="AU22" s="1116"/>
      <c r="AV22" s="1116"/>
      <c r="AW22" s="1116"/>
      <c r="AX22" s="1116"/>
      <c r="AY22" s="1116"/>
      <c r="AZ22" s="1116"/>
      <c r="BA22" s="1116"/>
      <c r="BB22" s="1116"/>
      <c r="BC22" s="1116"/>
      <c r="BD22" s="1116"/>
      <c r="BE22" s="510"/>
      <c r="BF22" s="561"/>
    </row>
    <row r="23" spans="1:69" ht="90">
      <c r="A23" s="1203"/>
      <c r="B23" s="1203"/>
      <c r="C23" s="1203"/>
      <c r="D23" s="1203"/>
      <c r="E23" s="1203"/>
      <c r="F23" s="1203">
        <v>1</v>
      </c>
      <c r="G23" s="942"/>
      <c r="H23" s="942"/>
      <c r="I23" s="1203"/>
      <c r="J23" s="1203">
        <v>1</v>
      </c>
      <c r="K23" s="950"/>
      <c r="L23" s="595" t="e">
        <f ca="1">mergeValue(A23) &amp;"."&amp; mergeValue(B23)&amp;"."&amp; mergeValue(C23)&amp;"."&amp; mergeValue(D23)&amp;"."&amp;  mergeValue(F23)</f>
        <v>#NAME?</v>
      </c>
      <c r="M23" s="557" t="s">
        <v>10</v>
      </c>
      <c r="N23" s="583"/>
      <c r="O23" s="1206" t="s">
        <v>304</v>
      </c>
      <c r="P23" s="1207"/>
      <c r="Q23" s="1207"/>
      <c r="R23" s="1207"/>
      <c r="S23" s="1207"/>
      <c r="T23" s="1207"/>
      <c r="U23" s="1207"/>
      <c r="V23" s="1207"/>
      <c r="W23" s="1207"/>
      <c r="X23" s="1207"/>
      <c r="Y23" s="1207"/>
      <c r="Z23" s="1207"/>
      <c r="AA23" s="1207"/>
      <c r="AB23" s="1207"/>
      <c r="AC23" s="1207"/>
      <c r="AD23" s="1207"/>
      <c r="AE23" s="1207"/>
      <c r="AF23" s="1207"/>
      <c r="AG23" s="1207"/>
      <c r="AH23" s="1207"/>
      <c r="AI23" s="1207"/>
      <c r="AJ23" s="1207"/>
      <c r="AK23" s="1207"/>
      <c r="AL23" s="1207"/>
      <c r="AM23" s="1207"/>
      <c r="AN23" s="1207"/>
      <c r="AO23" s="1207"/>
      <c r="AP23" s="1207"/>
      <c r="AQ23" s="1207"/>
      <c r="AR23" s="1207"/>
      <c r="AS23" s="1207"/>
      <c r="AT23" s="1207"/>
      <c r="AU23" s="1207"/>
      <c r="AV23" s="1207"/>
      <c r="AW23" s="1207"/>
      <c r="AX23" s="1207"/>
      <c r="AY23" s="1207"/>
      <c r="AZ23" s="1207"/>
      <c r="BA23" s="1207"/>
      <c r="BB23" s="1207"/>
      <c r="BC23" s="1207"/>
      <c r="BD23" s="1207"/>
      <c r="BE23" s="1208"/>
      <c r="BF23" s="632" t="s">
        <v>636</v>
      </c>
      <c r="BH23" s="506" t="e">
        <f ca="1">strCheckUnique(BI23:BI26)</f>
        <v>#NAME?</v>
      </c>
      <c r="BJ23" s="506"/>
    </row>
    <row r="24" spans="1:69" ht="33.75">
      <c r="A24" s="1203"/>
      <c r="B24" s="1203"/>
      <c r="C24" s="1203"/>
      <c r="D24" s="1203"/>
      <c r="E24" s="1203"/>
      <c r="F24" s="1203"/>
      <c r="G24" s="942">
        <v>1</v>
      </c>
      <c r="H24" s="942"/>
      <c r="I24" s="1203"/>
      <c r="J24" s="1203"/>
      <c r="K24" s="950">
        <v>1</v>
      </c>
      <c r="L24" s="595" t="e">
        <f ca="1">mergeValue(A24) &amp;"."&amp; mergeValue(B24)&amp;"."&amp; mergeValue(C24)&amp;"."&amp; mergeValue(D24)&amp;"."&amp; mergeValue(F24)&amp;"."&amp; mergeValue(G24)</f>
        <v>#NAME?</v>
      </c>
      <c r="M24" s="1071" t="s">
        <v>650</v>
      </c>
      <c r="N24" s="588"/>
      <c r="O24" s="685">
        <v>66.77</v>
      </c>
      <c r="P24" s="564"/>
      <c r="Q24" s="1096"/>
      <c r="R24" s="1245" t="s">
        <v>3397</v>
      </c>
      <c r="S24" s="1210" t="s">
        <v>84</v>
      </c>
      <c r="T24" s="1245" t="s">
        <v>3403</v>
      </c>
      <c r="U24" s="1210" t="s">
        <v>84</v>
      </c>
      <c r="V24" s="685">
        <v>68.56</v>
      </c>
      <c r="W24" s="765"/>
      <c r="X24" s="1096"/>
      <c r="Y24" s="1245" t="s">
        <v>3404</v>
      </c>
      <c r="Z24" s="1210" t="s">
        <v>84</v>
      </c>
      <c r="AA24" s="1245" t="s">
        <v>3405</v>
      </c>
      <c r="AB24" s="1210" t="s">
        <v>84</v>
      </c>
      <c r="AC24" s="685">
        <v>68.19</v>
      </c>
      <c r="AD24" s="765"/>
      <c r="AE24" s="1096"/>
      <c r="AF24" s="1245" t="s">
        <v>3406</v>
      </c>
      <c r="AG24" s="1210" t="s">
        <v>84</v>
      </c>
      <c r="AH24" s="1245" t="s">
        <v>3407</v>
      </c>
      <c r="AI24" s="1210" t="s">
        <v>84</v>
      </c>
      <c r="AJ24" s="685">
        <v>68.819999999999993</v>
      </c>
      <c r="AK24" s="765"/>
      <c r="AL24" s="1096"/>
      <c r="AM24" s="1245" t="s">
        <v>3408</v>
      </c>
      <c r="AN24" s="1210" t="s">
        <v>84</v>
      </c>
      <c r="AO24" s="1245" t="s">
        <v>3409</v>
      </c>
      <c r="AP24" s="1210" t="s">
        <v>84</v>
      </c>
      <c r="AQ24" s="685">
        <v>68.819999999999993</v>
      </c>
      <c r="AR24" s="765"/>
      <c r="AS24" s="1096"/>
      <c r="AT24" s="1245" t="s">
        <v>3410</v>
      </c>
      <c r="AU24" s="1210" t="s">
        <v>84</v>
      </c>
      <c r="AV24" s="1245" t="s">
        <v>3411</v>
      </c>
      <c r="AW24" s="1210" t="s">
        <v>84</v>
      </c>
      <c r="AX24" s="685">
        <v>70.260000000000005</v>
      </c>
      <c r="AY24" s="765"/>
      <c r="AZ24" s="1096"/>
      <c r="BA24" s="1245" t="s">
        <v>3412</v>
      </c>
      <c r="BB24" s="1210" t="s">
        <v>84</v>
      </c>
      <c r="BC24" s="1245" t="s">
        <v>3398</v>
      </c>
      <c r="BD24" s="1210" t="s">
        <v>85</v>
      </c>
      <c r="BE24" s="580"/>
      <c r="BF24" s="1220" t="s">
        <v>660</v>
      </c>
      <c r="BG24" s="502" t="e">
        <f ca="1">strCheckDate(O25:BE25)</f>
        <v>#NAME?</v>
      </c>
      <c r="BH24" s="506"/>
      <c r="BI24" s="506" t="str">
        <f>IF(M24="","",M24 )</f>
        <v>горячая вода в системе централизованного теплоснабжения на отопление</v>
      </c>
      <c r="BJ24" s="506"/>
      <c r="BK24" s="506"/>
      <c r="BL24" s="506"/>
    </row>
    <row r="25" spans="1:69" ht="11.25" hidden="1" customHeight="1">
      <c r="A25" s="1203"/>
      <c r="B25" s="1203"/>
      <c r="C25" s="1203"/>
      <c r="D25" s="1203"/>
      <c r="E25" s="1203"/>
      <c r="F25" s="1203"/>
      <c r="G25" s="942"/>
      <c r="H25" s="942"/>
      <c r="I25" s="1203"/>
      <c r="J25" s="1203"/>
      <c r="K25" s="950"/>
      <c r="L25" s="602"/>
      <c r="M25" s="648"/>
      <c r="N25" s="588"/>
      <c r="O25" s="564"/>
      <c r="P25" s="564"/>
      <c r="Q25" s="586" t="str">
        <f>R24 &amp; "-" &amp; T24</f>
        <v>01.01.2021-30.06.2021</v>
      </c>
      <c r="R25" s="1209"/>
      <c r="S25" s="1210"/>
      <c r="T25" s="1209"/>
      <c r="U25" s="1210"/>
      <c r="V25" s="765"/>
      <c r="W25" s="765"/>
      <c r="X25" s="771" t="str">
        <f>Y24 &amp; "-" &amp; AA24</f>
        <v>01.07.2021-31.12.2021</v>
      </c>
      <c r="Y25" s="1209"/>
      <c r="Z25" s="1210"/>
      <c r="AA25" s="1209"/>
      <c r="AB25" s="1210"/>
      <c r="AC25" s="765"/>
      <c r="AD25" s="765"/>
      <c r="AE25" s="771" t="str">
        <f>AF24 &amp; "-" &amp; AH24</f>
        <v>01.01.2022-30.06.2022</v>
      </c>
      <c r="AF25" s="1209"/>
      <c r="AG25" s="1210"/>
      <c r="AH25" s="1209"/>
      <c r="AI25" s="1210"/>
      <c r="AJ25" s="765"/>
      <c r="AK25" s="765"/>
      <c r="AL25" s="771" t="str">
        <f>AM24 &amp; "-" &amp; AO24</f>
        <v>01.07.2022-31.12.2022</v>
      </c>
      <c r="AM25" s="1209"/>
      <c r="AN25" s="1210"/>
      <c r="AO25" s="1209"/>
      <c r="AP25" s="1210"/>
      <c r="AQ25" s="765"/>
      <c r="AR25" s="765"/>
      <c r="AS25" s="771" t="str">
        <f>AT24 &amp; "-" &amp; AV24</f>
        <v>01.01.2023-30.06.2023</v>
      </c>
      <c r="AT25" s="1209"/>
      <c r="AU25" s="1210"/>
      <c r="AV25" s="1209"/>
      <c r="AW25" s="1210"/>
      <c r="AX25" s="765"/>
      <c r="AY25" s="765"/>
      <c r="AZ25" s="771" t="str">
        <f>BA24 &amp; "-" &amp; BC24</f>
        <v>01.07.2023-31.12.2023</v>
      </c>
      <c r="BA25" s="1209"/>
      <c r="BB25" s="1210"/>
      <c r="BC25" s="1209"/>
      <c r="BD25" s="1210"/>
      <c r="BE25" s="580"/>
      <c r="BF25" s="1221"/>
    </row>
    <row r="26" spans="1:69" s="477" customFormat="1" ht="15" customHeight="1">
      <c r="A26" s="1203"/>
      <c r="B26" s="1203"/>
      <c r="C26" s="1203"/>
      <c r="D26" s="1203"/>
      <c r="E26" s="1203"/>
      <c r="F26" s="1203"/>
      <c r="G26" s="944"/>
      <c r="H26" s="942"/>
      <c r="I26" s="1203"/>
      <c r="J26" s="1203"/>
      <c r="K26" s="949"/>
      <c r="L26" s="540"/>
      <c r="M26" s="558" t="s">
        <v>25</v>
      </c>
      <c r="N26" s="553"/>
      <c r="O26" s="547"/>
      <c r="P26" s="547"/>
      <c r="Q26" s="547"/>
      <c r="R26" s="575"/>
      <c r="S26" s="566"/>
      <c r="T26" s="565"/>
      <c r="U26" s="553"/>
      <c r="V26" s="759"/>
      <c r="W26" s="759"/>
      <c r="X26" s="759"/>
      <c r="Y26" s="768"/>
      <c r="Z26" s="1008"/>
      <c r="AA26" s="1007"/>
      <c r="AB26" s="1003"/>
      <c r="AC26" s="759"/>
      <c r="AD26" s="759"/>
      <c r="AE26" s="759"/>
      <c r="AF26" s="768"/>
      <c r="AG26" s="1008"/>
      <c r="AH26" s="1007"/>
      <c r="AI26" s="1003"/>
      <c r="AJ26" s="759"/>
      <c r="AK26" s="759"/>
      <c r="AL26" s="759"/>
      <c r="AM26" s="768"/>
      <c r="AN26" s="1008"/>
      <c r="AO26" s="1007"/>
      <c r="AP26" s="1003"/>
      <c r="AQ26" s="759"/>
      <c r="AR26" s="759"/>
      <c r="AS26" s="759"/>
      <c r="AT26" s="768"/>
      <c r="AU26" s="1008"/>
      <c r="AV26" s="1007"/>
      <c r="AW26" s="1003"/>
      <c r="AX26" s="759"/>
      <c r="AY26" s="759"/>
      <c r="AZ26" s="759"/>
      <c r="BA26" s="768"/>
      <c r="BB26" s="1008"/>
      <c r="BC26" s="1007"/>
      <c r="BD26" s="1003"/>
      <c r="BE26" s="562"/>
      <c r="BF26" s="1222"/>
      <c r="BG26" s="503"/>
      <c r="BH26" s="503"/>
      <c r="BI26" s="503"/>
      <c r="BJ26" s="503"/>
      <c r="BK26" s="503"/>
      <c r="BL26" s="503"/>
      <c r="BM26" s="503"/>
      <c r="BN26" s="503"/>
      <c r="BO26" s="503"/>
      <c r="BP26" s="503"/>
      <c r="BQ26" s="503"/>
    </row>
    <row r="27" spans="1:69" s="477" customFormat="1" ht="15" customHeight="1">
      <c r="A27" s="1203"/>
      <c r="B27" s="1203"/>
      <c r="C27" s="1203"/>
      <c r="D27" s="1203"/>
      <c r="E27" s="1203"/>
      <c r="F27" s="944"/>
      <c r="G27" s="944"/>
      <c r="H27" s="942"/>
      <c r="I27" s="1203"/>
      <c r="J27" s="944"/>
      <c r="K27" s="949"/>
      <c r="L27" s="540"/>
      <c r="M27" s="553" t="s">
        <v>11</v>
      </c>
      <c r="N27" s="552"/>
      <c r="O27" s="547"/>
      <c r="P27" s="547"/>
      <c r="Q27" s="547"/>
      <c r="R27" s="575"/>
      <c r="S27" s="566"/>
      <c r="T27" s="565"/>
      <c r="U27" s="552"/>
      <c r="V27" s="759"/>
      <c r="W27" s="759"/>
      <c r="X27" s="759"/>
      <c r="Y27" s="768"/>
      <c r="Z27" s="1008"/>
      <c r="AA27" s="1007"/>
      <c r="AB27" s="1042"/>
      <c r="AC27" s="759"/>
      <c r="AD27" s="759"/>
      <c r="AE27" s="759"/>
      <c r="AF27" s="768"/>
      <c r="AG27" s="1008"/>
      <c r="AH27" s="1007"/>
      <c r="AI27" s="1042"/>
      <c r="AJ27" s="759"/>
      <c r="AK27" s="759"/>
      <c r="AL27" s="759"/>
      <c r="AM27" s="768"/>
      <c r="AN27" s="1008"/>
      <c r="AO27" s="1007"/>
      <c r="AP27" s="1042"/>
      <c r="AQ27" s="759"/>
      <c r="AR27" s="759"/>
      <c r="AS27" s="759"/>
      <c r="AT27" s="768"/>
      <c r="AU27" s="1008"/>
      <c r="AV27" s="1007"/>
      <c r="AW27" s="1042"/>
      <c r="AX27" s="759"/>
      <c r="AY27" s="759"/>
      <c r="AZ27" s="759"/>
      <c r="BA27" s="768"/>
      <c r="BB27" s="1008"/>
      <c r="BC27" s="1007"/>
      <c r="BD27" s="1042"/>
      <c r="BE27" s="566"/>
      <c r="BF27" s="562"/>
      <c r="BG27" s="503"/>
      <c r="BH27" s="503"/>
      <c r="BI27" s="503"/>
      <c r="BJ27" s="503"/>
      <c r="BK27" s="503"/>
      <c r="BL27" s="503"/>
      <c r="BM27" s="503"/>
      <c r="BN27" s="503"/>
      <c r="BO27" s="503"/>
      <c r="BP27" s="503"/>
      <c r="BQ27" s="503"/>
    </row>
    <row r="28" spans="1:69" s="477" customFormat="1" ht="0.2" customHeight="1">
      <c r="A28" s="1203"/>
      <c r="B28" s="1203"/>
      <c r="C28" s="1203"/>
      <c r="D28" s="1203"/>
      <c r="E28" s="948"/>
      <c r="F28" s="944"/>
      <c r="G28" s="944"/>
      <c r="H28" s="944"/>
      <c r="I28" s="940"/>
      <c r="J28" s="937"/>
      <c r="K28" s="947"/>
      <c r="L28" s="540"/>
      <c r="M28" s="553"/>
      <c r="N28" s="551"/>
      <c r="O28" s="547"/>
      <c r="P28" s="547"/>
      <c r="Q28" s="547"/>
      <c r="R28" s="575"/>
      <c r="S28" s="566"/>
      <c r="T28" s="565"/>
      <c r="U28" s="551"/>
      <c r="V28" s="759"/>
      <c r="W28" s="759"/>
      <c r="X28" s="759"/>
      <c r="Y28" s="768"/>
      <c r="Z28" s="1008"/>
      <c r="AA28" s="1007"/>
      <c r="AB28" s="1001"/>
      <c r="AC28" s="759"/>
      <c r="AD28" s="759"/>
      <c r="AE28" s="759"/>
      <c r="AF28" s="768"/>
      <c r="AG28" s="1008"/>
      <c r="AH28" s="1007"/>
      <c r="AI28" s="1001"/>
      <c r="AJ28" s="759"/>
      <c r="AK28" s="759"/>
      <c r="AL28" s="759"/>
      <c r="AM28" s="768"/>
      <c r="AN28" s="1008"/>
      <c r="AO28" s="1007"/>
      <c r="AP28" s="1001"/>
      <c r="AQ28" s="759"/>
      <c r="AR28" s="759"/>
      <c r="AS28" s="759"/>
      <c r="AT28" s="768"/>
      <c r="AU28" s="1008"/>
      <c r="AV28" s="1007"/>
      <c r="AW28" s="1001"/>
      <c r="AX28" s="759"/>
      <c r="AY28" s="759"/>
      <c r="AZ28" s="759"/>
      <c r="BA28" s="768"/>
      <c r="BB28" s="1008"/>
      <c r="BC28" s="1007"/>
      <c r="BD28" s="1001"/>
      <c r="BE28" s="566"/>
      <c r="BF28" s="562"/>
      <c r="BG28" s="503"/>
      <c r="BH28" s="503"/>
      <c r="BI28" s="503"/>
      <c r="BJ28" s="503"/>
      <c r="BK28" s="503"/>
      <c r="BL28" s="503"/>
      <c r="BM28" s="503"/>
      <c r="BN28" s="503"/>
      <c r="BO28" s="503"/>
      <c r="BP28" s="503"/>
      <c r="BQ28" s="503"/>
    </row>
    <row r="29" spans="1:69" ht="3" customHeight="1">
      <c r="L29" s="487"/>
      <c r="M29" s="487"/>
      <c r="N29" s="487"/>
      <c r="O29" s="487"/>
      <c r="P29" s="487"/>
      <c r="Q29" s="487"/>
      <c r="R29" s="487"/>
      <c r="S29" s="487"/>
      <c r="T29" s="487"/>
      <c r="U29" s="487"/>
      <c r="V29" s="487"/>
      <c r="W29" s="487"/>
      <c r="X29" s="487"/>
      <c r="Y29" s="487"/>
      <c r="Z29" s="487"/>
      <c r="AA29" s="487"/>
      <c r="AB29" s="487"/>
      <c r="AC29" s="487"/>
      <c r="AD29" s="487"/>
      <c r="AE29" s="487"/>
      <c r="AF29" s="487"/>
      <c r="AG29" s="487"/>
      <c r="AH29" s="487"/>
      <c r="AI29" s="487"/>
      <c r="AJ29" s="487"/>
      <c r="AK29" s="487"/>
      <c r="AL29" s="487"/>
      <c r="AM29" s="487"/>
      <c r="AN29" s="487"/>
      <c r="AO29" s="487"/>
      <c r="AP29" s="487"/>
      <c r="AQ29" s="487"/>
      <c r="AR29" s="487"/>
      <c r="AS29" s="487"/>
      <c r="AT29" s="487"/>
      <c r="AU29" s="487"/>
      <c r="AV29" s="487"/>
      <c r="AW29" s="487"/>
      <c r="AX29" s="487"/>
      <c r="AY29" s="487"/>
      <c r="AZ29" s="487"/>
      <c r="BA29" s="487"/>
      <c r="BB29" s="487"/>
      <c r="BC29" s="487"/>
      <c r="BD29" s="487"/>
    </row>
    <row r="30" spans="1:69" ht="123.75" customHeight="1">
      <c r="L30" s="1">
        <v>1</v>
      </c>
      <c r="M30" s="1196" t="s">
        <v>661</v>
      </c>
      <c r="N30" s="1196"/>
      <c r="O30" s="1196"/>
      <c r="P30" s="1196"/>
      <c r="Q30" s="1196"/>
      <c r="R30" s="1196"/>
      <c r="S30" s="1196"/>
      <c r="T30" s="1196"/>
      <c r="U30" s="1196"/>
      <c r="V30" s="1196"/>
      <c r="W30" s="1196"/>
      <c r="X30" s="1196"/>
      <c r="Y30" s="1196"/>
      <c r="Z30" s="1196"/>
      <c r="AA30" s="1196"/>
      <c r="AB30" s="1196"/>
      <c r="AC30" s="1196"/>
      <c r="AD30" s="1196"/>
      <c r="AE30" s="1196"/>
      <c r="AF30" s="1196"/>
      <c r="AG30" s="1196"/>
      <c r="AH30" s="1196"/>
      <c r="AI30" s="1196"/>
      <c r="AJ30" s="1196"/>
      <c r="AK30" s="1196"/>
      <c r="AL30" s="1196"/>
      <c r="AM30" s="1196"/>
      <c r="AN30" s="1196"/>
      <c r="AO30" s="1196"/>
      <c r="AP30" s="1196"/>
      <c r="AQ30" s="1196"/>
      <c r="AR30" s="1196"/>
      <c r="AS30" s="1196"/>
      <c r="AT30" s="1196"/>
      <c r="AU30" s="1196"/>
      <c r="AV30" s="1196"/>
      <c r="AW30" s="1196"/>
      <c r="AX30" s="1196"/>
      <c r="AY30" s="1196"/>
      <c r="AZ30" s="1196"/>
      <c r="BA30" s="1196"/>
      <c r="BB30" s="1196"/>
      <c r="BC30" s="1196"/>
      <c r="BD30" s="1196"/>
      <c r="BE30" s="1196"/>
      <c r="BF30" s="1196"/>
    </row>
  </sheetData>
  <sheetProtection algorithmName="SHA-512" hashValue="M18IEhP3glCwvbhedIMCU0UdZ8dZbmqDHnLlo8HBodnIpRNXIFtLK9ejAGlSnS4P9eN4ZSTVBC7CNQHSXHDShA==" saltValue="rNkLWk6C9eSk43If2QJaZg==" spinCount="100000" sheet="1" objects="1" scenarios="1" formatColumns="0" formatRows="0"/>
  <dataConsolidate leftLabels="1" link="1"/>
  <mergeCells count="104">
    <mergeCell ref="L5:T5"/>
    <mergeCell ref="O9:T9"/>
    <mergeCell ref="O10:T10"/>
    <mergeCell ref="O7:T7"/>
    <mergeCell ref="O8:T8"/>
    <mergeCell ref="M30:BF30"/>
    <mergeCell ref="BF24:BF26"/>
    <mergeCell ref="L13:BE13"/>
    <mergeCell ref="L14:L16"/>
    <mergeCell ref="M14:M16"/>
    <mergeCell ref="O14:T14"/>
    <mergeCell ref="U14:U16"/>
    <mergeCell ref="BE14:BE16"/>
    <mergeCell ref="O15:O16"/>
    <mergeCell ref="P15:Q15"/>
    <mergeCell ref="R15:T15"/>
    <mergeCell ref="S17:T17"/>
    <mergeCell ref="BF13:BF16"/>
    <mergeCell ref="Z17:AA17"/>
    <mergeCell ref="AG17:AH17"/>
    <mergeCell ref="AN17:AO17"/>
    <mergeCell ref="L11:M11"/>
    <mergeCell ref="O11:T11"/>
    <mergeCell ref="O12:U12"/>
    <mergeCell ref="A18:A28"/>
    <mergeCell ref="O18:BE18"/>
    <mergeCell ref="B19:B28"/>
    <mergeCell ref="O19:BE19"/>
    <mergeCell ref="C20:C28"/>
    <mergeCell ref="S16:T16"/>
    <mergeCell ref="T24:T25"/>
    <mergeCell ref="U24:U25"/>
    <mergeCell ref="O20:BE20"/>
    <mergeCell ref="D21:D28"/>
    <mergeCell ref="O21:BE21"/>
    <mergeCell ref="E22:E27"/>
    <mergeCell ref="I22:I27"/>
    <mergeCell ref="F23:F26"/>
    <mergeCell ref="J23:J26"/>
    <mergeCell ref="O23:BE23"/>
    <mergeCell ref="R24:R25"/>
    <mergeCell ref="S24:S25"/>
    <mergeCell ref="Y24:Y25"/>
    <mergeCell ref="Z24:Z25"/>
    <mergeCell ref="AA24:AA25"/>
    <mergeCell ref="AB24:AB25"/>
    <mergeCell ref="AF24:AF25"/>
    <mergeCell ref="AG24:AG25"/>
    <mergeCell ref="AH24:AH25"/>
    <mergeCell ref="AI24:AI25"/>
    <mergeCell ref="AM24:AM25"/>
    <mergeCell ref="AN24:AN25"/>
    <mergeCell ref="AO24:AO25"/>
    <mergeCell ref="AC12:AI12"/>
    <mergeCell ref="AC14:AH14"/>
    <mergeCell ref="AI14:AI16"/>
    <mergeCell ref="AC15:AC16"/>
    <mergeCell ref="AD15:AE15"/>
    <mergeCell ref="AF15:AH15"/>
    <mergeCell ref="AG16:AH16"/>
    <mergeCell ref="AC11:AH11"/>
    <mergeCell ref="V12:AB12"/>
    <mergeCell ref="V14:AA14"/>
    <mergeCell ref="AB14:AB16"/>
    <mergeCell ref="V15:V16"/>
    <mergeCell ref="W15:X15"/>
    <mergeCell ref="Y15:AA15"/>
    <mergeCell ref="Z16:AA16"/>
    <mergeCell ref="V11:AA11"/>
    <mergeCell ref="AP24:AP25"/>
    <mergeCell ref="AQ11:AV11"/>
    <mergeCell ref="AQ12:AW12"/>
    <mergeCell ref="AQ14:AV14"/>
    <mergeCell ref="AW14:AW16"/>
    <mergeCell ref="AQ15:AQ16"/>
    <mergeCell ref="AR15:AS15"/>
    <mergeCell ref="AT15:AV15"/>
    <mergeCell ref="AU16:AV16"/>
    <mergeCell ref="AU17:AV17"/>
    <mergeCell ref="AT24:AT25"/>
    <mergeCell ref="AU24:AU25"/>
    <mergeCell ref="AJ12:AP12"/>
    <mergeCell ref="AJ14:AO14"/>
    <mergeCell ref="AP14:AP16"/>
    <mergeCell ref="AJ15:AJ16"/>
    <mergeCell ref="AK15:AL15"/>
    <mergeCell ref="AM15:AO15"/>
    <mergeCell ref="AN16:AO16"/>
    <mergeCell ref="AJ11:AO11"/>
    <mergeCell ref="BB24:BB25"/>
    <mergeCell ref="BC24:BC25"/>
    <mergeCell ref="BD24:BD25"/>
    <mergeCell ref="AV24:AV25"/>
    <mergeCell ref="AW24:AW25"/>
    <mergeCell ref="AX11:BC11"/>
    <mergeCell ref="AX12:BD12"/>
    <mergeCell ref="AX14:BC14"/>
    <mergeCell ref="BD14:BD16"/>
    <mergeCell ref="AX15:AX16"/>
    <mergeCell ref="AY15:AZ15"/>
    <mergeCell ref="BA15:BC15"/>
    <mergeCell ref="BB16:BC16"/>
    <mergeCell ref="BB17:BC17"/>
    <mergeCell ref="BA24:BA25"/>
  </mergeCells>
  <dataValidations count="9">
    <dataValidation allowBlank="1" prompt="Для выбора выполните двойной щелчок левой клавиши мыши по соответствующей ячейке." sqref="WXC983062:WXN983068 KQ26:LB28 UM26:UX28 AEI26:AET28 AOE26:AOP28 AYA26:AYL28 BHW26:BIH28 BRS26:BSD28 CBO26:CBZ28 CLK26:CLV28 CVG26:CVR28 DFC26:DFN28 DOY26:DPJ28 DYU26:DZF28 EIQ26:EJB28 ESM26:ESX28 FCI26:FCT28 FME26:FMP28 FWA26:FWL28 GFW26:GGH28 GPS26:GQD28 GZO26:GZZ28 HJK26:HJV28 HTG26:HTR28 IDC26:IDN28 IMY26:INJ28 IWU26:IXF28 JGQ26:JHB28 JQM26:JQX28 KAI26:KAT28 KKE26:KKP28 KUA26:KUL28 LDW26:LEH28 LNS26:LOD28 LXO26:LXZ28 MHK26:MHV28 MRG26:MRR28 NBC26:NBN28 NKY26:NLJ28 NUU26:NVF28 OEQ26:OFB28 OOM26:OOX28 OYI26:OYT28 PIE26:PIP28 PSA26:PSL28 QBW26:QCH28 QLS26:QMD28 QVO26:QVZ28 RFK26:RFV28 RPG26:RPR28 RZC26:RZN28 SIY26:SJJ28 SSU26:STF28 TCQ26:TDB28 TMM26:TMX28 TWI26:TWT28 UGE26:UGP28 UQA26:UQL28 UZW26:VAH28 VJS26:VKD28 VTO26:VTZ28 WDK26:WDV28 WNG26:WNR28 WXC26:WXN28 KQ65558:LB65564 UM65558:UX65564 AEI65558:AET65564 AOE65558:AOP65564 AYA65558:AYL65564 BHW65558:BIH65564 BRS65558:BSD65564 CBO65558:CBZ65564 CLK65558:CLV65564 CVG65558:CVR65564 DFC65558:DFN65564 DOY65558:DPJ65564 DYU65558:DZF65564 EIQ65558:EJB65564 ESM65558:ESX65564 FCI65558:FCT65564 FME65558:FMP65564 FWA65558:FWL65564 GFW65558:GGH65564 GPS65558:GQD65564 GZO65558:GZZ65564 HJK65558:HJV65564 HTG65558:HTR65564 IDC65558:IDN65564 IMY65558:INJ65564 IWU65558:IXF65564 JGQ65558:JHB65564 JQM65558:JQX65564 KAI65558:KAT65564 KKE65558:KKP65564 KUA65558:KUL65564 LDW65558:LEH65564 LNS65558:LOD65564 LXO65558:LXZ65564 MHK65558:MHV65564 MRG65558:MRR65564 NBC65558:NBN65564 NKY65558:NLJ65564 NUU65558:NVF65564 OEQ65558:OFB65564 OOM65558:OOX65564 OYI65558:OYT65564 PIE65558:PIP65564 PSA65558:PSL65564 QBW65558:QCH65564 QLS65558:QMD65564 QVO65558:QVZ65564 RFK65558:RFV65564 RPG65558:RPR65564 RZC65558:RZN65564 SIY65558:SJJ65564 SSU65558:STF65564 TCQ65558:TDB65564 TMM65558:TMX65564 TWI65558:TWT65564 UGE65558:UGP65564 UQA65558:UQL65564 UZW65558:VAH65564 VJS65558:VKD65564 VTO65558:VTZ65564 WDK65558:WDV65564 WNG65558:WNR65564 WXC65558:WXN65564 KQ131094:LB131100 UM131094:UX131100 AEI131094:AET131100 AOE131094:AOP131100 AYA131094:AYL131100 BHW131094:BIH131100 BRS131094:BSD131100 CBO131094:CBZ131100 CLK131094:CLV131100 CVG131094:CVR131100 DFC131094:DFN131100 DOY131094:DPJ131100 DYU131094:DZF131100 EIQ131094:EJB131100 ESM131094:ESX131100 FCI131094:FCT131100 FME131094:FMP131100 FWA131094:FWL131100 GFW131094:GGH131100 GPS131094:GQD131100 GZO131094:GZZ131100 HJK131094:HJV131100 HTG131094:HTR131100 IDC131094:IDN131100 IMY131094:INJ131100 IWU131094:IXF131100 JGQ131094:JHB131100 JQM131094:JQX131100 KAI131094:KAT131100 KKE131094:KKP131100 KUA131094:KUL131100 LDW131094:LEH131100 LNS131094:LOD131100 LXO131094:LXZ131100 MHK131094:MHV131100 MRG131094:MRR131100 NBC131094:NBN131100 NKY131094:NLJ131100 NUU131094:NVF131100 OEQ131094:OFB131100 OOM131094:OOX131100 OYI131094:OYT131100 PIE131094:PIP131100 PSA131094:PSL131100 QBW131094:QCH131100 QLS131094:QMD131100 QVO131094:QVZ131100 RFK131094:RFV131100 RPG131094:RPR131100 RZC131094:RZN131100 SIY131094:SJJ131100 SSU131094:STF131100 TCQ131094:TDB131100 TMM131094:TMX131100 TWI131094:TWT131100 UGE131094:UGP131100 UQA131094:UQL131100 UZW131094:VAH131100 VJS131094:VKD131100 VTO131094:VTZ131100 WDK131094:WDV131100 WNG131094:WNR131100 WXC131094:WXN131100 KQ196630:LB196636 UM196630:UX196636 AEI196630:AET196636 AOE196630:AOP196636 AYA196630:AYL196636 BHW196630:BIH196636 BRS196630:BSD196636 CBO196630:CBZ196636 CLK196630:CLV196636 CVG196630:CVR196636 DFC196630:DFN196636 DOY196630:DPJ196636 DYU196630:DZF196636 EIQ196630:EJB196636 ESM196630:ESX196636 FCI196630:FCT196636 FME196630:FMP196636 FWA196630:FWL196636 GFW196630:GGH196636 GPS196630:GQD196636 GZO196630:GZZ196636 HJK196630:HJV196636 HTG196630:HTR196636 IDC196630:IDN196636 IMY196630:INJ196636 IWU196630:IXF196636 JGQ196630:JHB196636 JQM196630:JQX196636 KAI196630:KAT196636 KKE196630:KKP196636 KUA196630:KUL196636 LDW196630:LEH196636 LNS196630:LOD196636 LXO196630:LXZ196636 MHK196630:MHV196636 MRG196630:MRR196636 NBC196630:NBN196636 NKY196630:NLJ196636 NUU196630:NVF196636 OEQ196630:OFB196636 OOM196630:OOX196636 OYI196630:OYT196636 PIE196630:PIP196636 PSA196630:PSL196636 QBW196630:QCH196636 QLS196630:QMD196636 QVO196630:QVZ196636 RFK196630:RFV196636 RPG196630:RPR196636 RZC196630:RZN196636 SIY196630:SJJ196636 SSU196630:STF196636 TCQ196630:TDB196636 TMM196630:TMX196636 TWI196630:TWT196636 UGE196630:UGP196636 UQA196630:UQL196636 UZW196630:VAH196636 VJS196630:VKD196636 VTO196630:VTZ196636 WDK196630:WDV196636 WNG196630:WNR196636 WXC196630:WXN196636 KQ262166:LB262172 UM262166:UX262172 AEI262166:AET262172 AOE262166:AOP262172 AYA262166:AYL262172 BHW262166:BIH262172 BRS262166:BSD262172 CBO262166:CBZ262172 CLK262166:CLV262172 CVG262166:CVR262172 DFC262166:DFN262172 DOY262166:DPJ262172 DYU262166:DZF262172 EIQ262166:EJB262172 ESM262166:ESX262172 FCI262166:FCT262172 FME262166:FMP262172 FWA262166:FWL262172 GFW262166:GGH262172 GPS262166:GQD262172 GZO262166:GZZ262172 HJK262166:HJV262172 HTG262166:HTR262172 IDC262166:IDN262172 IMY262166:INJ262172 IWU262166:IXF262172 JGQ262166:JHB262172 JQM262166:JQX262172 KAI262166:KAT262172 KKE262166:KKP262172 KUA262166:KUL262172 LDW262166:LEH262172 LNS262166:LOD262172 LXO262166:LXZ262172 MHK262166:MHV262172 MRG262166:MRR262172 NBC262166:NBN262172 NKY262166:NLJ262172 NUU262166:NVF262172 OEQ262166:OFB262172 OOM262166:OOX262172 OYI262166:OYT262172 PIE262166:PIP262172 PSA262166:PSL262172 QBW262166:QCH262172 QLS262166:QMD262172 QVO262166:QVZ262172 RFK262166:RFV262172 RPG262166:RPR262172 RZC262166:RZN262172 SIY262166:SJJ262172 SSU262166:STF262172 TCQ262166:TDB262172 TMM262166:TMX262172 TWI262166:TWT262172 UGE262166:UGP262172 UQA262166:UQL262172 UZW262166:VAH262172 VJS262166:VKD262172 VTO262166:VTZ262172 WDK262166:WDV262172 WNG262166:WNR262172 WXC262166:WXN262172 KQ327702:LB327708 UM327702:UX327708 AEI327702:AET327708 AOE327702:AOP327708 AYA327702:AYL327708 BHW327702:BIH327708 BRS327702:BSD327708 CBO327702:CBZ327708 CLK327702:CLV327708 CVG327702:CVR327708 DFC327702:DFN327708 DOY327702:DPJ327708 DYU327702:DZF327708 EIQ327702:EJB327708 ESM327702:ESX327708 FCI327702:FCT327708 FME327702:FMP327708 FWA327702:FWL327708 GFW327702:GGH327708 GPS327702:GQD327708 GZO327702:GZZ327708 HJK327702:HJV327708 HTG327702:HTR327708 IDC327702:IDN327708 IMY327702:INJ327708 IWU327702:IXF327708 JGQ327702:JHB327708 JQM327702:JQX327708 KAI327702:KAT327708 KKE327702:KKP327708 KUA327702:KUL327708 LDW327702:LEH327708 LNS327702:LOD327708 LXO327702:LXZ327708 MHK327702:MHV327708 MRG327702:MRR327708 NBC327702:NBN327708 NKY327702:NLJ327708 NUU327702:NVF327708 OEQ327702:OFB327708 OOM327702:OOX327708 OYI327702:OYT327708 PIE327702:PIP327708 PSA327702:PSL327708 QBW327702:QCH327708 QLS327702:QMD327708 QVO327702:QVZ327708 RFK327702:RFV327708 RPG327702:RPR327708 RZC327702:RZN327708 SIY327702:SJJ327708 SSU327702:STF327708 TCQ327702:TDB327708 TMM327702:TMX327708 TWI327702:TWT327708 UGE327702:UGP327708 UQA327702:UQL327708 UZW327702:VAH327708 VJS327702:VKD327708 VTO327702:VTZ327708 WDK327702:WDV327708 WNG327702:WNR327708 WXC327702:WXN327708 KQ393238:LB393244 UM393238:UX393244 AEI393238:AET393244 AOE393238:AOP393244 AYA393238:AYL393244 BHW393238:BIH393244 BRS393238:BSD393244 CBO393238:CBZ393244 CLK393238:CLV393244 CVG393238:CVR393244 DFC393238:DFN393244 DOY393238:DPJ393244 DYU393238:DZF393244 EIQ393238:EJB393244 ESM393238:ESX393244 FCI393238:FCT393244 FME393238:FMP393244 FWA393238:FWL393244 GFW393238:GGH393244 GPS393238:GQD393244 GZO393238:GZZ393244 HJK393238:HJV393244 HTG393238:HTR393244 IDC393238:IDN393244 IMY393238:INJ393244 IWU393238:IXF393244 JGQ393238:JHB393244 JQM393238:JQX393244 KAI393238:KAT393244 KKE393238:KKP393244 KUA393238:KUL393244 LDW393238:LEH393244 LNS393238:LOD393244 LXO393238:LXZ393244 MHK393238:MHV393244 MRG393238:MRR393244 NBC393238:NBN393244 NKY393238:NLJ393244 NUU393238:NVF393244 OEQ393238:OFB393244 OOM393238:OOX393244 OYI393238:OYT393244 PIE393238:PIP393244 PSA393238:PSL393244 QBW393238:QCH393244 QLS393238:QMD393244 QVO393238:QVZ393244 RFK393238:RFV393244 RPG393238:RPR393244 RZC393238:RZN393244 SIY393238:SJJ393244 SSU393238:STF393244 TCQ393238:TDB393244 TMM393238:TMX393244 TWI393238:TWT393244 UGE393238:UGP393244 UQA393238:UQL393244 UZW393238:VAH393244 VJS393238:VKD393244 VTO393238:VTZ393244 WDK393238:WDV393244 WNG393238:WNR393244 WXC393238:WXN393244 KQ458774:LB458780 UM458774:UX458780 AEI458774:AET458780 AOE458774:AOP458780 AYA458774:AYL458780 BHW458774:BIH458780 BRS458774:BSD458780 CBO458774:CBZ458780 CLK458774:CLV458780 CVG458774:CVR458780 DFC458774:DFN458780 DOY458774:DPJ458780 DYU458774:DZF458780 EIQ458774:EJB458780 ESM458774:ESX458780 FCI458774:FCT458780 FME458774:FMP458780 FWA458774:FWL458780 GFW458774:GGH458780 GPS458774:GQD458780 GZO458774:GZZ458780 HJK458774:HJV458780 HTG458774:HTR458780 IDC458774:IDN458780 IMY458774:INJ458780 IWU458774:IXF458780 JGQ458774:JHB458780 JQM458774:JQX458780 KAI458774:KAT458780 KKE458774:KKP458780 KUA458774:KUL458780 LDW458774:LEH458780 LNS458774:LOD458780 LXO458774:LXZ458780 MHK458774:MHV458780 MRG458774:MRR458780 NBC458774:NBN458780 NKY458774:NLJ458780 NUU458774:NVF458780 OEQ458774:OFB458780 OOM458774:OOX458780 OYI458774:OYT458780 PIE458774:PIP458780 PSA458774:PSL458780 QBW458774:QCH458780 QLS458774:QMD458780 QVO458774:QVZ458780 RFK458774:RFV458780 RPG458774:RPR458780 RZC458774:RZN458780 SIY458774:SJJ458780 SSU458774:STF458780 TCQ458774:TDB458780 TMM458774:TMX458780 TWI458774:TWT458780 UGE458774:UGP458780 UQA458774:UQL458780 UZW458774:VAH458780 VJS458774:VKD458780 VTO458774:VTZ458780 WDK458774:WDV458780 WNG458774:WNR458780 WXC458774:WXN458780 KQ524310:LB524316 UM524310:UX524316 AEI524310:AET524316 AOE524310:AOP524316 AYA524310:AYL524316 BHW524310:BIH524316 BRS524310:BSD524316 CBO524310:CBZ524316 CLK524310:CLV524316 CVG524310:CVR524316 DFC524310:DFN524316 DOY524310:DPJ524316 DYU524310:DZF524316 EIQ524310:EJB524316 ESM524310:ESX524316 FCI524310:FCT524316 FME524310:FMP524316 FWA524310:FWL524316 GFW524310:GGH524316 GPS524310:GQD524316 GZO524310:GZZ524316 HJK524310:HJV524316 HTG524310:HTR524316 IDC524310:IDN524316 IMY524310:INJ524316 IWU524310:IXF524316 JGQ524310:JHB524316 JQM524310:JQX524316 KAI524310:KAT524316 KKE524310:KKP524316 KUA524310:KUL524316 LDW524310:LEH524316 LNS524310:LOD524316 LXO524310:LXZ524316 MHK524310:MHV524316 MRG524310:MRR524316 NBC524310:NBN524316 NKY524310:NLJ524316 NUU524310:NVF524316 OEQ524310:OFB524316 OOM524310:OOX524316 OYI524310:OYT524316 PIE524310:PIP524316 PSA524310:PSL524316 QBW524310:QCH524316 QLS524310:QMD524316 QVO524310:QVZ524316 RFK524310:RFV524316 RPG524310:RPR524316 RZC524310:RZN524316 SIY524310:SJJ524316 SSU524310:STF524316 TCQ524310:TDB524316 TMM524310:TMX524316 TWI524310:TWT524316 UGE524310:UGP524316 UQA524310:UQL524316 UZW524310:VAH524316 VJS524310:VKD524316 VTO524310:VTZ524316 WDK524310:WDV524316 WNG524310:WNR524316 WXC524310:WXN524316 KQ589846:LB589852 UM589846:UX589852 AEI589846:AET589852 AOE589846:AOP589852 AYA589846:AYL589852 BHW589846:BIH589852 BRS589846:BSD589852 CBO589846:CBZ589852 CLK589846:CLV589852 CVG589846:CVR589852 DFC589846:DFN589852 DOY589846:DPJ589852 DYU589846:DZF589852 EIQ589846:EJB589852 ESM589846:ESX589852 FCI589846:FCT589852 FME589846:FMP589852 FWA589846:FWL589852 GFW589846:GGH589852 GPS589846:GQD589852 GZO589846:GZZ589852 HJK589846:HJV589852 HTG589846:HTR589852 IDC589846:IDN589852 IMY589846:INJ589852 IWU589846:IXF589852 JGQ589846:JHB589852 JQM589846:JQX589852 KAI589846:KAT589852 KKE589846:KKP589852 KUA589846:KUL589852 LDW589846:LEH589852 LNS589846:LOD589852 LXO589846:LXZ589852 MHK589846:MHV589852 MRG589846:MRR589852 NBC589846:NBN589852 NKY589846:NLJ589852 NUU589846:NVF589852 OEQ589846:OFB589852 OOM589846:OOX589852 OYI589846:OYT589852 PIE589846:PIP589852 PSA589846:PSL589852 QBW589846:QCH589852 QLS589846:QMD589852 QVO589846:QVZ589852 RFK589846:RFV589852 RPG589846:RPR589852 RZC589846:RZN589852 SIY589846:SJJ589852 SSU589846:STF589852 TCQ589846:TDB589852 TMM589846:TMX589852 TWI589846:TWT589852 UGE589846:UGP589852 UQA589846:UQL589852 UZW589846:VAH589852 VJS589846:VKD589852 VTO589846:VTZ589852 WDK589846:WDV589852 WNG589846:WNR589852 WXC589846:WXN589852 KQ655382:LB655388 UM655382:UX655388 AEI655382:AET655388 AOE655382:AOP655388 AYA655382:AYL655388 BHW655382:BIH655388 BRS655382:BSD655388 CBO655382:CBZ655388 CLK655382:CLV655388 CVG655382:CVR655388 DFC655382:DFN655388 DOY655382:DPJ655388 DYU655382:DZF655388 EIQ655382:EJB655388 ESM655382:ESX655388 FCI655382:FCT655388 FME655382:FMP655388 FWA655382:FWL655388 GFW655382:GGH655388 GPS655382:GQD655388 GZO655382:GZZ655388 HJK655382:HJV655388 HTG655382:HTR655388 IDC655382:IDN655388 IMY655382:INJ655388 IWU655382:IXF655388 JGQ655382:JHB655388 JQM655382:JQX655388 KAI655382:KAT655388 KKE655382:KKP655388 KUA655382:KUL655388 LDW655382:LEH655388 LNS655382:LOD655388 LXO655382:LXZ655388 MHK655382:MHV655388 MRG655382:MRR655388 NBC655382:NBN655388 NKY655382:NLJ655388 NUU655382:NVF655388 OEQ655382:OFB655388 OOM655382:OOX655388 OYI655382:OYT655388 PIE655382:PIP655388 PSA655382:PSL655388 QBW655382:QCH655388 QLS655382:QMD655388 QVO655382:QVZ655388 RFK655382:RFV655388 RPG655382:RPR655388 RZC655382:RZN655388 SIY655382:SJJ655388 SSU655382:STF655388 TCQ655382:TDB655388 TMM655382:TMX655388 TWI655382:TWT655388 UGE655382:UGP655388 UQA655382:UQL655388 UZW655382:VAH655388 VJS655382:VKD655388 VTO655382:VTZ655388 WDK655382:WDV655388 WNG655382:WNR655388 WXC655382:WXN655388 KQ720918:LB720924 UM720918:UX720924 AEI720918:AET720924 AOE720918:AOP720924 AYA720918:AYL720924 BHW720918:BIH720924 BRS720918:BSD720924 CBO720918:CBZ720924 CLK720918:CLV720924 CVG720918:CVR720924 DFC720918:DFN720924 DOY720918:DPJ720924 DYU720918:DZF720924 EIQ720918:EJB720924 ESM720918:ESX720924 FCI720918:FCT720924 FME720918:FMP720924 FWA720918:FWL720924 GFW720918:GGH720924 GPS720918:GQD720924 GZO720918:GZZ720924 HJK720918:HJV720924 HTG720918:HTR720924 IDC720918:IDN720924 IMY720918:INJ720924 IWU720918:IXF720924 JGQ720918:JHB720924 JQM720918:JQX720924 KAI720918:KAT720924 KKE720918:KKP720924 KUA720918:KUL720924 LDW720918:LEH720924 LNS720918:LOD720924 LXO720918:LXZ720924 MHK720918:MHV720924 MRG720918:MRR720924 NBC720918:NBN720924 NKY720918:NLJ720924 NUU720918:NVF720924 OEQ720918:OFB720924 OOM720918:OOX720924 OYI720918:OYT720924 PIE720918:PIP720924 PSA720918:PSL720924 QBW720918:QCH720924 QLS720918:QMD720924 QVO720918:QVZ720924 RFK720918:RFV720924 RPG720918:RPR720924 RZC720918:RZN720924 SIY720918:SJJ720924 SSU720918:STF720924 TCQ720918:TDB720924 TMM720918:TMX720924 TWI720918:TWT720924 UGE720918:UGP720924 UQA720918:UQL720924 UZW720918:VAH720924 VJS720918:VKD720924 VTO720918:VTZ720924 WDK720918:WDV720924 WNG720918:WNR720924 WXC720918:WXN720924 KQ786454:LB786460 UM786454:UX786460 AEI786454:AET786460 AOE786454:AOP786460 AYA786454:AYL786460 BHW786454:BIH786460 BRS786454:BSD786460 CBO786454:CBZ786460 CLK786454:CLV786460 CVG786454:CVR786460 DFC786454:DFN786460 DOY786454:DPJ786460 DYU786454:DZF786460 EIQ786454:EJB786460 ESM786454:ESX786460 FCI786454:FCT786460 FME786454:FMP786460 FWA786454:FWL786460 GFW786454:GGH786460 GPS786454:GQD786460 GZO786454:GZZ786460 HJK786454:HJV786460 HTG786454:HTR786460 IDC786454:IDN786460 IMY786454:INJ786460 IWU786454:IXF786460 JGQ786454:JHB786460 JQM786454:JQX786460 KAI786454:KAT786460 KKE786454:KKP786460 KUA786454:KUL786460 LDW786454:LEH786460 LNS786454:LOD786460 LXO786454:LXZ786460 MHK786454:MHV786460 MRG786454:MRR786460 NBC786454:NBN786460 NKY786454:NLJ786460 NUU786454:NVF786460 OEQ786454:OFB786460 OOM786454:OOX786460 OYI786454:OYT786460 PIE786454:PIP786460 PSA786454:PSL786460 QBW786454:QCH786460 QLS786454:QMD786460 QVO786454:QVZ786460 RFK786454:RFV786460 RPG786454:RPR786460 RZC786454:RZN786460 SIY786454:SJJ786460 SSU786454:STF786460 TCQ786454:TDB786460 TMM786454:TMX786460 TWI786454:TWT786460 UGE786454:UGP786460 UQA786454:UQL786460 UZW786454:VAH786460 VJS786454:VKD786460 VTO786454:VTZ786460 WDK786454:WDV786460 WNG786454:WNR786460 WXC786454:WXN786460 KQ851990:LB851996 UM851990:UX851996 AEI851990:AET851996 AOE851990:AOP851996 AYA851990:AYL851996 BHW851990:BIH851996 BRS851990:BSD851996 CBO851990:CBZ851996 CLK851990:CLV851996 CVG851990:CVR851996 DFC851990:DFN851996 DOY851990:DPJ851996 DYU851990:DZF851996 EIQ851990:EJB851996 ESM851990:ESX851996 FCI851990:FCT851996 FME851990:FMP851996 FWA851990:FWL851996 GFW851990:GGH851996 GPS851990:GQD851996 GZO851990:GZZ851996 HJK851990:HJV851996 HTG851990:HTR851996 IDC851990:IDN851996 IMY851990:INJ851996 IWU851990:IXF851996 JGQ851990:JHB851996 JQM851990:JQX851996 KAI851990:KAT851996 KKE851990:KKP851996 KUA851990:KUL851996 LDW851990:LEH851996 LNS851990:LOD851996 LXO851990:LXZ851996 MHK851990:MHV851996 MRG851990:MRR851996 NBC851990:NBN851996 NKY851990:NLJ851996 NUU851990:NVF851996 OEQ851990:OFB851996 OOM851990:OOX851996 OYI851990:OYT851996 PIE851990:PIP851996 PSA851990:PSL851996 QBW851990:QCH851996 QLS851990:QMD851996 QVO851990:QVZ851996 RFK851990:RFV851996 RPG851990:RPR851996 RZC851990:RZN851996 SIY851990:SJJ851996 SSU851990:STF851996 TCQ851990:TDB851996 TMM851990:TMX851996 TWI851990:TWT851996 UGE851990:UGP851996 UQA851990:UQL851996 UZW851990:VAH851996 VJS851990:VKD851996 VTO851990:VTZ851996 WDK851990:WDV851996 WNG851990:WNR851996 WXC851990:WXN851996 KQ917526:LB917532 UM917526:UX917532 AEI917526:AET917532 AOE917526:AOP917532 AYA917526:AYL917532 BHW917526:BIH917532 BRS917526:BSD917532 CBO917526:CBZ917532 CLK917526:CLV917532 CVG917526:CVR917532 DFC917526:DFN917532 DOY917526:DPJ917532 DYU917526:DZF917532 EIQ917526:EJB917532 ESM917526:ESX917532 FCI917526:FCT917532 FME917526:FMP917532 FWA917526:FWL917532 GFW917526:GGH917532 GPS917526:GQD917532 GZO917526:GZZ917532 HJK917526:HJV917532 HTG917526:HTR917532 IDC917526:IDN917532 IMY917526:INJ917532 IWU917526:IXF917532 JGQ917526:JHB917532 JQM917526:JQX917532 KAI917526:KAT917532 KKE917526:KKP917532 KUA917526:KUL917532 LDW917526:LEH917532 LNS917526:LOD917532 LXO917526:LXZ917532 MHK917526:MHV917532 MRG917526:MRR917532 NBC917526:NBN917532 NKY917526:NLJ917532 NUU917526:NVF917532 OEQ917526:OFB917532 OOM917526:OOX917532 OYI917526:OYT917532 PIE917526:PIP917532 PSA917526:PSL917532 QBW917526:QCH917532 QLS917526:QMD917532 QVO917526:QVZ917532 RFK917526:RFV917532 RPG917526:RPR917532 RZC917526:RZN917532 SIY917526:SJJ917532 SSU917526:STF917532 TCQ917526:TDB917532 TMM917526:TMX917532 TWI917526:TWT917532 UGE917526:UGP917532 UQA917526:UQL917532 UZW917526:VAH917532 VJS917526:VKD917532 VTO917526:VTZ917532 WDK917526:WDV917532 WNG917526:WNR917532 WXC917526:WXN917532 KQ983062:LB983068 UM983062:UX983068 AEI983062:AET983068 AOE983062:AOP983068 AYA983062:AYL983068 BHW983062:BIH983068 BRS983062:BSD983068 CBO983062:CBZ983068 CLK983062:CLV983068 CVG983062:CVR983068 DFC983062:DFN983068 DOY983062:DPJ983068 DYU983062:DZF983068 EIQ983062:EJB983068 ESM983062:ESX983068 FCI983062:FCT983068 FME983062:FMP983068 FWA983062:FWL983068 GFW983062:GGH983068 GPS983062:GQD983068 GZO983062:GZZ983068 HJK983062:HJV983068 HTG983062:HTR983068 IDC983062:IDN983068 IMY983062:INJ983068 IWU983062:IXF983068 JGQ983062:JHB983068 JQM983062:JQX983068 KAI983062:KAT983068 KKE983062:KKP983068 KUA983062:KUL983068 LDW983062:LEH983068 LNS983062:LOD983068 LXO983062:LXZ983068 MHK983062:MHV983068 MRG983062:MRR983068 NBC983062:NBN983068 NKY983062:NLJ983068 NUU983062:NVF983068 OEQ983062:OFB983068 OOM983062:OOX983068 OYI983062:OYT983068 PIE983062:PIP983068 PSA983062:PSL983068 QBW983062:QCH983068 QLS983062:QMD983068 QVO983062:QVZ983068 RFK983062:RFV983068 RPG983062:RPR983068 RZC983062:RZN983068 SIY983062:SJJ983068 SSU983062:STF983068 TCQ983062:TDB983068 TMM983062:TMX983068 TWI983062:TWT983068 UGE983062:UGP983068 UQA983062:UQL983068 UZW983062:VAH983068 VJS983062:VKD983068 VTO983062:VTZ983068 WDK983062:WDV983068 WNG983062:WNR983068 BF27:BF28 L26:BE28 L983062:BF983068 L917526:BF917532 L851990:BF851996 L786454:BF786460 L720918:BF720924 L655382:BF655388 L589846:BF589852 L524310:BF524316 L458774:BF458780 L393238:BF393244 L327702:BF327708 L262166:BF262172 L196630:BF196636 L131094:BF131100 L65558:BF65564"/>
    <dataValidation type="list" allowBlank="1" showInputMessage="1" errorTitle="Ошибка" error="Выберите значение из списка" prompt="Выберите значение из списка" sqref="WXF983059 KT23 UP23 AEL23 AOH23 AYD23 BHZ23 BRV23 CBR23 CLN23 CVJ23 DFF23 DPB23 DYX23 EIT23 ESP23 FCL23 FMH23 FWD23 GFZ23 GPV23 GZR23 HJN23 HTJ23 IDF23 INB23 IWX23 JGT23 JQP23 KAL23 KKH23 KUD23 LDZ23 LNV23 LXR23 MHN23 MRJ23 NBF23 NLB23 NUX23 OET23 OOP23 OYL23 PIH23 PSD23 QBZ23 QLV23 QVR23 RFN23 RPJ23 RZF23 SJB23 SSX23 TCT23 TMP23 TWL23 UGH23 UQD23 UZZ23 VJV23 VTR23 WDN23 WNJ23 WXF23 O65555 KT65555 UP65555 AEL65555 AOH65555 AYD65555 BHZ65555 BRV65555 CBR65555 CLN65555 CVJ65555 DFF65555 DPB65555 DYX65555 EIT65555 ESP65555 FCL65555 FMH65555 FWD65555 GFZ65555 GPV65555 GZR65555 HJN65555 HTJ65555 IDF65555 INB65555 IWX65555 JGT65555 JQP65555 KAL65555 KKH65555 KUD65555 LDZ65555 LNV65555 LXR65555 MHN65555 MRJ65555 NBF65555 NLB65555 NUX65555 OET65555 OOP65555 OYL65555 PIH65555 PSD65555 QBZ65555 QLV65555 QVR65555 RFN65555 RPJ65555 RZF65555 SJB65555 SSX65555 TCT65555 TMP65555 TWL65555 UGH65555 UQD65555 UZZ65555 VJV65555 VTR65555 WDN65555 WNJ65555 WXF65555 O131091 KT131091 UP131091 AEL131091 AOH131091 AYD131091 BHZ131091 BRV131091 CBR131091 CLN131091 CVJ131091 DFF131091 DPB131091 DYX131091 EIT131091 ESP131091 FCL131091 FMH131091 FWD131091 GFZ131091 GPV131091 GZR131091 HJN131091 HTJ131091 IDF131091 INB131091 IWX131091 JGT131091 JQP131091 KAL131091 KKH131091 KUD131091 LDZ131091 LNV131091 LXR131091 MHN131091 MRJ131091 NBF131091 NLB131091 NUX131091 OET131091 OOP131091 OYL131091 PIH131091 PSD131091 QBZ131091 QLV131091 QVR131091 RFN131091 RPJ131091 RZF131091 SJB131091 SSX131091 TCT131091 TMP131091 TWL131091 UGH131091 UQD131091 UZZ131091 VJV131091 VTR131091 WDN131091 WNJ131091 WXF131091 O196627 KT196627 UP196627 AEL196627 AOH196627 AYD196627 BHZ196627 BRV196627 CBR196627 CLN196627 CVJ196627 DFF196627 DPB196627 DYX196627 EIT196627 ESP196627 FCL196627 FMH196627 FWD196627 GFZ196627 GPV196627 GZR196627 HJN196627 HTJ196627 IDF196627 INB196627 IWX196627 JGT196627 JQP196627 KAL196627 KKH196627 KUD196627 LDZ196627 LNV196627 LXR196627 MHN196627 MRJ196627 NBF196627 NLB196627 NUX196627 OET196627 OOP196627 OYL196627 PIH196627 PSD196627 QBZ196627 QLV196627 QVR196627 RFN196627 RPJ196627 RZF196627 SJB196627 SSX196627 TCT196627 TMP196627 TWL196627 UGH196627 UQD196627 UZZ196627 VJV196627 VTR196627 WDN196627 WNJ196627 WXF196627 O262163 KT262163 UP262163 AEL262163 AOH262163 AYD262163 BHZ262163 BRV262163 CBR262163 CLN262163 CVJ262163 DFF262163 DPB262163 DYX262163 EIT262163 ESP262163 FCL262163 FMH262163 FWD262163 GFZ262163 GPV262163 GZR262163 HJN262163 HTJ262163 IDF262163 INB262163 IWX262163 JGT262163 JQP262163 KAL262163 KKH262163 KUD262163 LDZ262163 LNV262163 LXR262163 MHN262163 MRJ262163 NBF262163 NLB262163 NUX262163 OET262163 OOP262163 OYL262163 PIH262163 PSD262163 QBZ262163 QLV262163 QVR262163 RFN262163 RPJ262163 RZF262163 SJB262163 SSX262163 TCT262163 TMP262163 TWL262163 UGH262163 UQD262163 UZZ262163 VJV262163 VTR262163 WDN262163 WNJ262163 WXF262163 O327699 KT327699 UP327699 AEL327699 AOH327699 AYD327699 BHZ327699 BRV327699 CBR327699 CLN327699 CVJ327699 DFF327699 DPB327699 DYX327699 EIT327699 ESP327699 FCL327699 FMH327699 FWD327699 GFZ327699 GPV327699 GZR327699 HJN327699 HTJ327699 IDF327699 INB327699 IWX327699 JGT327699 JQP327699 KAL327699 KKH327699 KUD327699 LDZ327699 LNV327699 LXR327699 MHN327699 MRJ327699 NBF327699 NLB327699 NUX327699 OET327699 OOP327699 OYL327699 PIH327699 PSD327699 QBZ327699 QLV327699 QVR327699 RFN327699 RPJ327699 RZF327699 SJB327699 SSX327699 TCT327699 TMP327699 TWL327699 UGH327699 UQD327699 UZZ327699 VJV327699 VTR327699 WDN327699 WNJ327699 WXF327699 O393235 KT393235 UP393235 AEL393235 AOH393235 AYD393235 BHZ393235 BRV393235 CBR393235 CLN393235 CVJ393235 DFF393235 DPB393235 DYX393235 EIT393235 ESP393235 FCL393235 FMH393235 FWD393235 GFZ393235 GPV393235 GZR393235 HJN393235 HTJ393235 IDF393235 INB393235 IWX393235 JGT393235 JQP393235 KAL393235 KKH393235 KUD393235 LDZ393235 LNV393235 LXR393235 MHN393235 MRJ393235 NBF393235 NLB393235 NUX393235 OET393235 OOP393235 OYL393235 PIH393235 PSD393235 QBZ393235 QLV393235 QVR393235 RFN393235 RPJ393235 RZF393235 SJB393235 SSX393235 TCT393235 TMP393235 TWL393235 UGH393235 UQD393235 UZZ393235 VJV393235 VTR393235 WDN393235 WNJ393235 WXF393235 O458771 KT458771 UP458771 AEL458771 AOH458771 AYD458771 BHZ458771 BRV458771 CBR458771 CLN458771 CVJ458771 DFF458771 DPB458771 DYX458771 EIT458771 ESP458771 FCL458771 FMH458771 FWD458771 GFZ458771 GPV458771 GZR458771 HJN458771 HTJ458771 IDF458771 INB458771 IWX458771 JGT458771 JQP458771 KAL458771 KKH458771 KUD458771 LDZ458771 LNV458771 LXR458771 MHN458771 MRJ458771 NBF458771 NLB458771 NUX458771 OET458771 OOP458771 OYL458771 PIH458771 PSD458771 QBZ458771 QLV458771 QVR458771 RFN458771 RPJ458771 RZF458771 SJB458771 SSX458771 TCT458771 TMP458771 TWL458771 UGH458771 UQD458771 UZZ458771 VJV458771 VTR458771 WDN458771 WNJ458771 WXF458771 O524307 KT524307 UP524307 AEL524307 AOH524307 AYD524307 BHZ524307 BRV524307 CBR524307 CLN524307 CVJ524307 DFF524307 DPB524307 DYX524307 EIT524307 ESP524307 FCL524307 FMH524307 FWD524307 GFZ524307 GPV524307 GZR524307 HJN524307 HTJ524307 IDF524307 INB524307 IWX524307 JGT524307 JQP524307 KAL524307 KKH524307 KUD524307 LDZ524307 LNV524307 LXR524307 MHN524307 MRJ524307 NBF524307 NLB524307 NUX524307 OET524307 OOP524307 OYL524307 PIH524307 PSD524307 QBZ524307 QLV524307 QVR524307 RFN524307 RPJ524307 RZF524307 SJB524307 SSX524307 TCT524307 TMP524307 TWL524307 UGH524307 UQD524307 UZZ524307 VJV524307 VTR524307 WDN524307 WNJ524307 WXF524307 O589843 KT589843 UP589843 AEL589843 AOH589843 AYD589843 BHZ589843 BRV589843 CBR589843 CLN589843 CVJ589843 DFF589843 DPB589843 DYX589843 EIT589843 ESP589843 FCL589843 FMH589843 FWD589843 GFZ589843 GPV589843 GZR589843 HJN589843 HTJ589843 IDF589843 INB589843 IWX589843 JGT589843 JQP589843 KAL589843 KKH589843 KUD589843 LDZ589843 LNV589843 LXR589843 MHN589843 MRJ589843 NBF589843 NLB589843 NUX589843 OET589843 OOP589843 OYL589843 PIH589843 PSD589843 QBZ589843 QLV589843 QVR589843 RFN589843 RPJ589843 RZF589843 SJB589843 SSX589843 TCT589843 TMP589843 TWL589843 UGH589843 UQD589843 UZZ589843 VJV589843 VTR589843 WDN589843 WNJ589843 WXF589843 O655379 KT655379 UP655379 AEL655379 AOH655379 AYD655379 BHZ655379 BRV655379 CBR655379 CLN655379 CVJ655379 DFF655379 DPB655379 DYX655379 EIT655379 ESP655379 FCL655379 FMH655379 FWD655379 GFZ655379 GPV655379 GZR655379 HJN655379 HTJ655379 IDF655379 INB655379 IWX655379 JGT655379 JQP655379 KAL655379 KKH655379 KUD655379 LDZ655379 LNV655379 LXR655379 MHN655379 MRJ655379 NBF655379 NLB655379 NUX655379 OET655379 OOP655379 OYL655379 PIH655379 PSD655379 QBZ655379 QLV655379 QVR655379 RFN655379 RPJ655379 RZF655379 SJB655379 SSX655379 TCT655379 TMP655379 TWL655379 UGH655379 UQD655379 UZZ655379 VJV655379 VTR655379 WDN655379 WNJ655379 WXF655379 O720915 KT720915 UP720915 AEL720915 AOH720915 AYD720915 BHZ720915 BRV720915 CBR720915 CLN720915 CVJ720915 DFF720915 DPB720915 DYX720915 EIT720915 ESP720915 FCL720915 FMH720915 FWD720915 GFZ720915 GPV720915 GZR720915 HJN720915 HTJ720915 IDF720915 INB720915 IWX720915 JGT720915 JQP720915 KAL720915 KKH720915 KUD720915 LDZ720915 LNV720915 LXR720915 MHN720915 MRJ720915 NBF720915 NLB720915 NUX720915 OET720915 OOP720915 OYL720915 PIH720915 PSD720915 QBZ720915 QLV720915 QVR720915 RFN720915 RPJ720915 RZF720915 SJB720915 SSX720915 TCT720915 TMP720915 TWL720915 UGH720915 UQD720915 UZZ720915 VJV720915 VTR720915 WDN720915 WNJ720915 WXF720915 O786451 KT786451 UP786451 AEL786451 AOH786451 AYD786451 BHZ786451 BRV786451 CBR786451 CLN786451 CVJ786451 DFF786451 DPB786451 DYX786451 EIT786451 ESP786451 FCL786451 FMH786451 FWD786451 GFZ786451 GPV786451 GZR786451 HJN786451 HTJ786451 IDF786451 INB786451 IWX786451 JGT786451 JQP786451 KAL786451 KKH786451 KUD786451 LDZ786451 LNV786451 LXR786451 MHN786451 MRJ786451 NBF786451 NLB786451 NUX786451 OET786451 OOP786451 OYL786451 PIH786451 PSD786451 QBZ786451 QLV786451 QVR786451 RFN786451 RPJ786451 RZF786451 SJB786451 SSX786451 TCT786451 TMP786451 TWL786451 UGH786451 UQD786451 UZZ786451 VJV786451 VTR786451 WDN786451 WNJ786451 WXF786451 O851987 KT851987 UP851987 AEL851987 AOH851987 AYD851987 BHZ851987 BRV851987 CBR851987 CLN851987 CVJ851987 DFF851987 DPB851987 DYX851987 EIT851987 ESP851987 FCL851987 FMH851987 FWD851987 GFZ851987 GPV851987 GZR851987 HJN851987 HTJ851987 IDF851987 INB851987 IWX851987 JGT851987 JQP851987 KAL851987 KKH851987 KUD851987 LDZ851987 LNV851987 LXR851987 MHN851987 MRJ851987 NBF851987 NLB851987 NUX851987 OET851987 OOP851987 OYL851987 PIH851987 PSD851987 QBZ851987 QLV851987 QVR851987 RFN851987 RPJ851987 RZF851987 SJB851987 SSX851987 TCT851987 TMP851987 TWL851987 UGH851987 UQD851987 UZZ851987 VJV851987 VTR851987 WDN851987 WNJ851987 WXF851987 O917523 KT917523 UP917523 AEL917523 AOH917523 AYD917523 BHZ917523 BRV917523 CBR917523 CLN917523 CVJ917523 DFF917523 DPB917523 DYX917523 EIT917523 ESP917523 FCL917523 FMH917523 FWD917523 GFZ917523 GPV917523 GZR917523 HJN917523 HTJ917523 IDF917523 INB917523 IWX917523 JGT917523 JQP917523 KAL917523 KKH917523 KUD917523 LDZ917523 LNV917523 LXR917523 MHN917523 MRJ917523 NBF917523 NLB917523 NUX917523 OET917523 OOP917523 OYL917523 PIH917523 PSD917523 QBZ917523 QLV917523 QVR917523 RFN917523 RPJ917523 RZF917523 SJB917523 SSX917523 TCT917523 TMP917523 TWL917523 UGH917523 UQD917523 UZZ917523 VJV917523 VTR917523 WDN917523 WNJ917523 WXF917523 O983059 KT983059 UP983059 AEL983059 AOH983059 AYD983059 BHZ983059 BRV983059 CBR983059 CLN983059 CVJ983059 DFF983059 DPB983059 DYX983059 EIT983059 ESP983059 FCL983059 FMH983059 FWD983059 GFZ983059 GPV983059 GZR983059 HJN983059 HTJ983059 IDF983059 INB983059 IWX983059 JGT983059 JQP983059 KAL983059 KKH983059 KUD983059 LDZ983059 LNV983059 LXR983059 MHN983059 MRJ983059 NBF983059 NLB983059 NUX983059 OET983059 OOP983059 OYL983059 PIH983059 PSD983059 QBZ983059 QLV983059 QVR983059 RFN983059 RPJ983059 RZF983059 SJB983059 SSX983059 TCT983059 TMP983059 TWL983059 UGH983059 UQD983059 UZZ983059 VJV983059 VTR983059 WDN983059 WNJ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formula1>kind_of_cons</formula1>
    </dataValidation>
    <dataValidation type="textLength" operator="lessThanOrEqual" allowBlank="1" showInputMessage="1" showErrorMessage="1" errorTitle="Ошибка" error="Допускается ввод не более 900 символов!" sqref="WXN983054:WXN983060 UX18:UX24 AET18:AET24 AOP18:AOP24 AYL18:AYL24 BIH18:BIH24 BSD18:BSD24 CBZ18:CBZ24 CLV18:CLV24 CVR18:CVR24 DFN18:DFN24 DPJ18:DPJ24 DZF18:DZF24 EJB18:EJB24 ESX18:ESX24 FCT18:FCT24 FMP18:FMP24 FWL18:FWL24 GGH18:GGH24 GQD18:GQD24 GZZ18:GZZ24 HJV18:HJV24 HTR18:HTR24 IDN18:IDN24 INJ18:INJ24 IXF18:IXF24 JHB18:JHB24 JQX18:JQX24 KAT18:KAT24 KKP18:KKP24 KUL18:KUL24 LEH18:LEH24 LOD18:LOD24 LXZ18:LXZ24 MHV18:MHV24 MRR18:MRR24 NBN18:NBN24 NLJ18:NLJ24 NVF18:NVF24 OFB18:OFB24 OOX18:OOX24 OYT18:OYT24 PIP18:PIP24 PSL18:PSL24 QCH18:QCH24 QMD18:QMD24 QVZ18:QVZ24 RFV18:RFV24 RPR18:RPR24 RZN18:RZN24 SJJ18:SJJ24 STF18:STF24 TDB18:TDB24 TMX18:TMX24 TWT18:TWT24 UGP18:UGP24 UQL18:UQL24 VAH18:VAH24 VKD18:VKD24 VTZ18:VTZ24 WDV18:WDV24 WNR18:WNR24 WXN18:WXN24 WNR983054:WNR983060 BF65550:BF65556 LB65550:LB65556 UX65550:UX65556 AET65550:AET65556 AOP65550:AOP65556 AYL65550:AYL65556 BIH65550:BIH65556 BSD65550:BSD65556 CBZ65550:CBZ65556 CLV65550:CLV65556 CVR65550:CVR65556 DFN65550:DFN65556 DPJ65550:DPJ65556 DZF65550:DZF65556 EJB65550:EJB65556 ESX65550:ESX65556 FCT65550:FCT65556 FMP65550:FMP65556 FWL65550:FWL65556 GGH65550:GGH65556 GQD65550:GQD65556 GZZ65550:GZZ65556 HJV65550:HJV65556 HTR65550:HTR65556 IDN65550:IDN65556 INJ65550:INJ65556 IXF65550:IXF65556 JHB65550:JHB65556 JQX65550:JQX65556 KAT65550:KAT65556 KKP65550:KKP65556 KUL65550:KUL65556 LEH65550:LEH65556 LOD65550:LOD65556 LXZ65550:LXZ65556 MHV65550:MHV65556 MRR65550:MRR65556 NBN65550:NBN65556 NLJ65550:NLJ65556 NVF65550:NVF65556 OFB65550:OFB65556 OOX65550:OOX65556 OYT65550:OYT65556 PIP65550:PIP65556 PSL65550:PSL65556 QCH65550:QCH65556 QMD65550:QMD65556 QVZ65550:QVZ65556 RFV65550:RFV65556 RPR65550:RPR65556 RZN65550:RZN65556 SJJ65550:SJJ65556 STF65550:STF65556 TDB65550:TDB65556 TMX65550:TMX65556 TWT65550:TWT65556 UGP65550:UGP65556 UQL65550:UQL65556 VAH65550:VAH65556 VKD65550:VKD65556 VTZ65550:VTZ65556 WDV65550:WDV65556 WNR65550:WNR65556 WXN65550:WXN65556 BF131086:BF131092 LB131086:LB131092 UX131086:UX131092 AET131086:AET131092 AOP131086:AOP131092 AYL131086:AYL131092 BIH131086:BIH131092 BSD131086:BSD131092 CBZ131086:CBZ131092 CLV131086:CLV131092 CVR131086:CVR131092 DFN131086:DFN131092 DPJ131086:DPJ131092 DZF131086:DZF131092 EJB131086:EJB131092 ESX131086:ESX131092 FCT131086:FCT131092 FMP131086:FMP131092 FWL131086:FWL131092 GGH131086:GGH131092 GQD131086:GQD131092 GZZ131086:GZZ131092 HJV131086:HJV131092 HTR131086:HTR131092 IDN131086:IDN131092 INJ131086:INJ131092 IXF131086:IXF131092 JHB131086:JHB131092 JQX131086:JQX131092 KAT131086:KAT131092 KKP131086:KKP131092 KUL131086:KUL131092 LEH131086:LEH131092 LOD131086:LOD131092 LXZ131086:LXZ131092 MHV131086:MHV131092 MRR131086:MRR131092 NBN131086:NBN131092 NLJ131086:NLJ131092 NVF131086:NVF131092 OFB131086:OFB131092 OOX131086:OOX131092 OYT131086:OYT131092 PIP131086:PIP131092 PSL131086:PSL131092 QCH131086:QCH131092 QMD131086:QMD131092 QVZ131086:QVZ131092 RFV131086:RFV131092 RPR131086:RPR131092 RZN131086:RZN131092 SJJ131086:SJJ131092 STF131086:STF131092 TDB131086:TDB131092 TMX131086:TMX131092 TWT131086:TWT131092 UGP131086:UGP131092 UQL131086:UQL131092 VAH131086:VAH131092 VKD131086:VKD131092 VTZ131086:VTZ131092 WDV131086:WDV131092 WNR131086:WNR131092 WXN131086:WXN131092 BF196622:BF196628 LB196622:LB196628 UX196622:UX196628 AET196622:AET196628 AOP196622:AOP196628 AYL196622:AYL196628 BIH196622:BIH196628 BSD196622:BSD196628 CBZ196622:CBZ196628 CLV196622:CLV196628 CVR196622:CVR196628 DFN196622:DFN196628 DPJ196622:DPJ196628 DZF196622:DZF196628 EJB196622:EJB196628 ESX196622:ESX196628 FCT196622:FCT196628 FMP196622:FMP196628 FWL196622:FWL196628 GGH196622:GGH196628 GQD196622:GQD196628 GZZ196622:GZZ196628 HJV196622:HJV196628 HTR196622:HTR196628 IDN196622:IDN196628 INJ196622:INJ196628 IXF196622:IXF196628 JHB196622:JHB196628 JQX196622:JQX196628 KAT196622:KAT196628 KKP196622:KKP196628 KUL196622:KUL196628 LEH196622:LEH196628 LOD196622:LOD196628 LXZ196622:LXZ196628 MHV196622:MHV196628 MRR196622:MRR196628 NBN196622:NBN196628 NLJ196622:NLJ196628 NVF196622:NVF196628 OFB196622:OFB196628 OOX196622:OOX196628 OYT196622:OYT196628 PIP196622:PIP196628 PSL196622:PSL196628 QCH196622:QCH196628 QMD196622:QMD196628 QVZ196622:QVZ196628 RFV196622:RFV196628 RPR196622:RPR196628 RZN196622:RZN196628 SJJ196622:SJJ196628 STF196622:STF196628 TDB196622:TDB196628 TMX196622:TMX196628 TWT196622:TWT196628 UGP196622:UGP196628 UQL196622:UQL196628 VAH196622:VAH196628 VKD196622:VKD196628 VTZ196622:VTZ196628 WDV196622:WDV196628 WNR196622:WNR196628 WXN196622:WXN196628 BF262158:BF262164 LB262158:LB262164 UX262158:UX262164 AET262158:AET262164 AOP262158:AOP262164 AYL262158:AYL262164 BIH262158:BIH262164 BSD262158:BSD262164 CBZ262158:CBZ262164 CLV262158:CLV262164 CVR262158:CVR262164 DFN262158:DFN262164 DPJ262158:DPJ262164 DZF262158:DZF262164 EJB262158:EJB262164 ESX262158:ESX262164 FCT262158:FCT262164 FMP262158:FMP262164 FWL262158:FWL262164 GGH262158:GGH262164 GQD262158:GQD262164 GZZ262158:GZZ262164 HJV262158:HJV262164 HTR262158:HTR262164 IDN262158:IDN262164 INJ262158:INJ262164 IXF262158:IXF262164 JHB262158:JHB262164 JQX262158:JQX262164 KAT262158:KAT262164 KKP262158:KKP262164 KUL262158:KUL262164 LEH262158:LEH262164 LOD262158:LOD262164 LXZ262158:LXZ262164 MHV262158:MHV262164 MRR262158:MRR262164 NBN262158:NBN262164 NLJ262158:NLJ262164 NVF262158:NVF262164 OFB262158:OFB262164 OOX262158:OOX262164 OYT262158:OYT262164 PIP262158:PIP262164 PSL262158:PSL262164 QCH262158:QCH262164 QMD262158:QMD262164 QVZ262158:QVZ262164 RFV262158:RFV262164 RPR262158:RPR262164 RZN262158:RZN262164 SJJ262158:SJJ262164 STF262158:STF262164 TDB262158:TDB262164 TMX262158:TMX262164 TWT262158:TWT262164 UGP262158:UGP262164 UQL262158:UQL262164 VAH262158:VAH262164 VKD262158:VKD262164 VTZ262158:VTZ262164 WDV262158:WDV262164 WNR262158:WNR262164 WXN262158:WXN262164 BF327694:BF327700 LB327694:LB327700 UX327694:UX327700 AET327694:AET327700 AOP327694:AOP327700 AYL327694:AYL327700 BIH327694:BIH327700 BSD327694:BSD327700 CBZ327694:CBZ327700 CLV327694:CLV327700 CVR327694:CVR327700 DFN327694:DFN327700 DPJ327694:DPJ327700 DZF327694:DZF327700 EJB327694:EJB327700 ESX327694:ESX327700 FCT327694:FCT327700 FMP327694:FMP327700 FWL327694:FWL327700 GGH327694:GGH327700 GQD327694:GQD327700 GZZ327694:GZZ327700 HJV327694:HJV327700 HTR327694:HTR327700 IDN327694:IDN327700 INJ327694:INJ327700 IXF327694:IXF327700 JHB327694:JHB327700 JQX327694:JQX327700 KAT327694:KAT327700 KKP327694:KKP327700 KUL327694:KUL327700 LEH327694:LEH327700 LOD327694:LOD327700 LXZ327694:LXZ327700 MHV327694:MHV327700 MRR327694:MRR327700 NBN327694:NBN327700 NLJ327694:NLJ327700 NVF327694:NVF327700 OFB327694:OFB327700 OOX327694:OOX327700 OYT327694:OYT327700 PIP327694:PIP327700 PSL327694:PSL327700 QCH327694:QCH327700 QMD327694:QMD327700 QVZ327694:QVZ327700 RFV327694:RFV327700 RPR327694:RPR327700 RZN327694:RZN327700 SJJ327694:SJJ327700 STF327694:STF327700 TDB327694:TDB327700 TMX327694:TMX327700 TWT327694:TWT327700 UGP327694:UGP327700 UQL327694:UQL327700 VAH327694:VAH327700 VKD327694:VKD327700 VTZ327694:VTZ327700 WDV327694:WDV327700 WNR327694:WNR327700 WXN327694:WXN327700 BF393230:BF393236 LB393230:LB393236 UX393230:UX393236 AET393230:AET393236 AOP393230:AOP393236 AYL393230:AYL393236 BIH393230:BIH393236 BSD393230:BSD393236 CBZ393230:CBZ393236 CLV393230:CLV393236 CVR393230:CVR393236 DFN393230:DFN393236 DPJ393230:DPJ393236 DZF393230:DZF393236 EJB393230:EJB393236 ESX393230:ESX393236 FCT393230:FCT393236 FMP393230:FMP393236 FWL393230:FWL393236 GGH393230:GGH393236 GQD393230:GQD393236 GZZ393230:GZZ393236 HJV393230:HJV393236 HTR393230:HTR393236 IDN393230:IDN393236 INJ393230:INJ393236 IXF393230:IXF393236 JHB393230:JHB393236 JQX393230:JQX393236 KAT393230:KAT393236 KKP393230:KKP393236 KUL393230:KUL393236 LEH393230:LEH393236 LOD393230:LOD393236 LXZ393230:LXZ393236 MHV393230:MHV393236 MRR393230:MRR393236 NBN393230:NBN393236 NLJ393230:NLJ393236 NVF393230:NVF393236 OFB393230:OFB393236 OOX393230:OOX393236 OYT393230:OYT393236 PIP393230:PIP393236 PSL393230:PSL393236 QCH393230:QCH393236 QMD393230:QMD393236 QVZ393230:QVZ393236 RFV393230:RFV393236 RPR393230:RPR393236 RZN393230:RZN393236 SJJ393230:SJJ393236 STF393230:STF393236 TDB393230:TDB393236 TMX393230:TMX393236 TWT393230:TWT393236 UGP393230:UGP393236 UQL393230:UQL393236 VAH393230:VAH393236 VKD393230:VKD393236 VTZ393230:VTZ393236 WDV393230:WDV393236 WNR393230:WNR393236 WXN393230:WXN393236 BF458766:BF458772 LB458766:LB458772 UX458766:UX458772 AET458766:AET458772 AOP458766:AOP458772 AYL458766:AYL458772 BIH458766:BIH458772 BSD458766:BSD458772 CBZ458766:CBZ458772 CLV458766:CLV458772 CVR458766:CVR458772 DFN458766:DFN458772 DPJ458766:DPJ458772 DZF458766:DZF458772 EJB458766:EJB458772 ESX458766:ESX458772 FCT458766:FCT458772 FMP458766:FMP458772 FWL458766:FWL458772 GGH458766:GGH458772 GQD458766:GQD458772 GZZ458766:GZZ458772 HJV458766:HJV458772 HTR458766:HTR458772 IDN458766:IDN458772 INJ458766:INJ458772 IXF458766:IXF458772 JHB458766:JHB458772 JQX458766:JQX458772 KAT458766:KAT458772 KKP458766:KKP458772 KUL458766:KUL458772 LEH458766:LEH458772 LOD458766:LOD458772 LXZ458766:LXZ458772 MHV458766:MHV458772 MRR458766:MRR458772 NBN458766:NBN458772 NLJ458766:NLJ458772 NVF458766:NVF458772 OFB458766:OFB458772 OOX458766:OOX458772 OYT458766:OYT458772 PIP458766:PIP458772 PSL458766:PSL458772 QCH458766:QCH458772 QMD458766:QMD458772 QVZ458766:QVZ458772 RFV458766:RFV458772 RPR458766:RPR458772 RZN458766:RZN458772 SJJ458766:SJJ458772 STF458766:STF458772 TDB458766:TDB458772 TMX458766:TMX458772 TWT458766:TWT458772 UGP458766:UGP458772 UQL458766:UQL458772 VAH458766:VAH458772 VKD458766:VKD458772 VTZ458766:VTZ458772 WDV458766:WDV458772 WNR458766:WNR458772 WXN458766:WXN458772 BF524302:BF524308 LB524302:LB524308 UX524302:UX524308 AET524302:AET524308 AOP524302:AOP524308 AYL524302:AYL524308 BIH524302:BIH524308 BSD524302:BSD524308 CBZ524302:CBZ524308 CLV524302:CLV524308 CVR524302:CVR524308 DFN524302:DFN524308 DPJ524302:DPJ524308 DZF524302:DZF524308 EJB524302:EJB524308 ESX524302:ESX524308 FCT524302:FCT524308 FMP524302:FMP524308 FWL524302:FWL524308 GGH524302:GGH524308 GQD524302:GQD524308 GZZ524302:GZZ524308 HJV524302:HJV524308 HTR524302:HTR524308 IDN524302:IDN524308 INJ524302:INJ524308 IXF524302:IXF524308 JHB524302:JHB524308 JQX524302:JQX524308 KAT524302:KAT524308 KKP524302:KKP524308 KUL524302:KUL524308 LEH524302:LEH524308 LOD524302:LOD524308 LXZ524302:LXZ524308 MHV524302:MHV524308 MRR524302:MRR524308 NBN524302:NBN524308 NLJ524302:NLJ524308 NVF524302:NVF524308 OFB524302:OFB524308 OOX524302:OOX524308 OYT524302:OYT524308 PIP524302:PIP524308 PSL524302:PSL524308 QCH524302:QCH524308 QMD524302:QMD524308 QVZ524302:QVZ524308 RFV524302:RFV524308 RPR524302:RPR524308 RZN524302:RZN524308 SJJ524302:SJJ524308 STF524302:STF524308 TDB524302:TDB524308 TMX524302:TMX524308 TWT524302:TWT524308 UGP524302:UGP524308 UQL524302:UQL524308 VAH524302:VAH524308 VKD524302:VKD524308 VTZ524302:VTZ524308 WDV524302:WDV524308 WNR524302:WNR524308 WXN524302:WXN524308 BF589838:BF589844 LB589838:LB589844 UX589838:UX589844 AET589838:AET589844 AOP589838:AOP589844 AYL589838:AYL589844 BIH589838:BIH589844 BSD589838:BSD589844 CBZ589838:CBZ589844 CLV589838:CLV589844 CVR589838:CVR589844 DFN589838:DFN589844 DPJ589838:DPJ589844 DZF589838:DZF589844 EJB589838:EJB589844 ESX589838:ESX589844 FCT589838:FCT589844 FMP589838:FMP589844 FWL589838:FWL589844 GGH589838:GGH589844 GQD589838:GQD589844 GZZ589838:GZZ589844 HJV589838:HJV589844 HTR589838:HTR589844 IDN589838:IDN589844 INJ589838:INJ589844 IXF589838:IXF589844 JHB589838:JHB589844 JQX589838:JQX589844 KAT589838:KAT589844 KKP589838:KKP589844 KUL589838:KUL589844 LEH589838:LEH589844 LOD589838:LOD589844 LXZ589838:LXZ589844 MHV589838:MHV589844 MRR589838:MRR589844 NBN589838:NBN589844 NLJ589838:NLJ589844 NVF589838:NVF589844 OFB589838:OFB589844 OOX589838:OOX589844 OYT589838:OYT589844 PIP589838:PIP589844 PSL589838:PSL589844 QCH589838:QCH589844 QMD589838:QMD589844 QVZ589838:QVZ589844 RFV589838:RFV589844 RPR589838:RPR589844 RZN589838:RZN589844 SJJ589838:SJJ589844 STF589838:STF589844 TDB589838:TDB589844 TMX589838:TMX589844 TWT589838:TWT589844 UGP589838:UGP589844 UQL589838:UQL589844 VAH589838:VAH589844 VKD589838:VKD589844 VTZ589838:VTZ589844 WDV589838:WDV589844 WNR589838:WNR589844 WXN589838:WXN589844 BF655374:BF655380 LB655374:LB655380 UX655374:UX655380 AET655374:AET655380 AOP655374:AOP655380 AYL655374:AYL655380 BIH655374:BIH655380 BSD655374:BSD655380 CBZ655374:CBZ655380 CLV655374:CLV655380 CVR655374:CVR655380 DFN655374:DFN655380 DPJ655374:DPJ655380 DZF655374:DZF655380 EJB655374:EJB655380 ESX655374:ESX655380 FCT655374:FCT655380 FMP655374:FMP655380 FWL655374:FWL655380 GGH655374:GGH655380 GQD655374:GQD655380 GZZ655374:GZZ655380 HJV655374:HJV655380 HTR655374:HTR655380 IDN655374:IDN655380 INJ655374:INJ655380 IXF655374:IXF655380 JHB655374:JHB655380 JQX655374:JQX655380 KAT655374:KAT655380 KKP655374:KKP655380 KUL655374:KUL655380 LEH655374:LEH655380 LOD655374:LOD655380 LXZ655374:LXZ655380 MHV655374:MHV655380 MRR655374:MRR655380 NBN655374:NBN655380 NLJ655374:NLJ655380 NVF655374:NVF655380 OFB655374:OFB655380 OOX655374:OOX655380 OYT655374:OYT655380 PIP655374:PIP655380 PSL655374:PSL655380 QCH655374:QCH655380 QMD655374:QMD655380 QVZ655374:QVZ655380 RFV655374:RFV655380 RPR655374:RPR655380 RZN655374:RZN655380 SJJ655374:SJJ655380 STF655374:STF655380 TDB655374:TDB655380 TMX655374:TMX655380 TWT655374:TWT655380 UGP655374:UGP655380 UQL655374:UQL655380 VAH655374:VAH655380 VKD655374:VKD655380 VTZ655374:VTZ655380 WDV655374:WDV655380 WNR655374:WNR655380 WXN655374:WXN655380 BF720910:BF720916 LB720910:LB720916 UX720910:UX720916 AET720910:AET720916 AOP720910:AOP720916 AYL720910:AYL720916 BIH720910:BIH720916 BSD720910:BSD720916 CBZ720910:CBZ720916 CLV720910:CLV720916 CVR720910:CVR720916 DFN720910:DFN720916 DPJ720910:DPJ720916 DZF720910:DZF720916 EJB720910:EJB720916 ESX720910:ESX720916 FCT720910:FCT720916 FMP720910:FMP720916 FWL720910:FWL720916 GGH720910:GGH720916 GQD720910:GQD720916 GZZ720910:GZZ720916 HJV720910:HJV720916 HTR720910:HTR720916 IDN720910:IDN720916 INJ720910:INJ720916 IXF720910:IXF720916 JHB720910:JHB720916 JQX720910:JQX720916 KAT720910:KAT720916 KKP720910:KKP720916 KUL720910:KUL720916 LEH720910:LEH720916 LOD720910:LOD720916 LXZ720910:LXZ720916 MHV720910:MHV720916 MRR720910:MRR720916 NBN720910:NBN720916 NLJ720910:NLJ720916 NVF720910:NVF720916 OFB720910:OFB720916 OOX720910:OOX720916 OYT720910:OYT720916 PIP720910:PIP720916 PSL720910:PSL720916 QCH720910:QCH720916 QMD720910:QMD720916 QVZ720910:QVZ720916 RFV720910:RFV720916 RPR720910:RPR720916 RZN720910:RZN720916 SJJ720910:SJJ720916 STF720910:STF720916 TDB720910:TDB720916 TMX720910:TMX720916 TWT720910:TWT720916 UGP720910:UGP720916 UQL720910:UQL720916 VAH720910:VAH720916 VKD720910:VKD720916 VTZ720910:VTZ720916 WDV720910:WDV720916 WNR720910:WNR720916 WXN720910:WXN720916 BF786446:BF786452 LB786446:LB786452 UX786446:UX786452 AET786446:AET786452 AOP786446:AOP786452 AYL786446:AYL786452 BIH786446:BIH786452 BSD786446:BSD786452 CBZ786446:CBZ786452 CLV786446:CLV786452 CVR786446:CVR786452 DFN786446:DFN786452 DPJ786446:DPJ786452 DZF786446:DZF786452 EJB786446:EJB786452 ESX786446:ESX786452 FCT786446:FCT786452 FMP786446:FMP786452 FWL786446:FWL786452 GGH786446:GGH786452 GQD786446:GQD786452 GZZ786446:GZZ786452 HJV786446:HJV786452 HTR786446:HTR786452 IDN786446:IDN786452 INJ786446:INJ786452 IXF786446:IXF786452 JHB786446:JHB786452 JQX786446:JQX786452 KAT786446:KAT786452 KKP786446:KKP786452 KUL786446:KUL786452 LEH786446:LEH786452 LOD786446:LOD786452 LXZ786446:LXZ786452 MHV786446:MHV786452 MRR786446:MRR786452 NBN786446:NBN786452 NLJ786446:NLJ786452 NVF786446:NVF786452 OFB786446:OFB786452 OOX786446:OOX786452 OYT786446:OYT786452 PIP786446:PIP786452 PSL786446:PSL786452 QCH786446:QCH786452 QMD786446:QMD786452 QVZ786446:QVZ786452 RFV786446:RFV786452 RPR786446:RPR786452 RZN786446:RZN786452 SJJ786446:SJJ786452 STF786446:STF786452 TDB786446:TDB786452 TMX786446:TMX786452 TWT786446:TWT786452 UGP786446:UGP786452 UQL786446:UQL786452 VAH786446:VAH786452 VKD786446:VKD786452 VTZ786446:VTZ786452 WDV786446:WDV786452 WNR786446:WNR786452 WXN786446:WXN786452 BF851982:BF851988 LB851982:LB851988 UX851982:UX851988 AET851982:AET851988 AOP851982:AOP851988 AYL851982:AYL851988 BIH851982:BIH851988 BSD851982:BSD851988 CBZ851982:CBZ851988 CLV851982:CLV851988 CVR851982:CVR851988 DFN851982:DFN851988 DPJ851982:DPJ851988 DZF851982:DZF851988 EJB851982:EJB851988 ESX851982:ESX851988 FCT851982:FCT851988 FMP851982:FMP851988 FWL851982:FWL851988 GGH851982:GGH851988 GQD851982:GQD851988 GZZ851982:GZZ851988 HJV851982:HJV851988 HTR851982:HTR851988 IDN851982:IDN851988 INJ851982:INJ851988 IXF851982:IXF851988 JHB851982:JHB851988 JQX851982:JQX851988 KAT851982:KAT851988 KKP851982:KKP851988 KUL851982:KUL851988 LEH851982:LEH851988 LOD851982:LOD851988 LXZ851982:LXZ851988 MHV851982:MHV851988 MRR851982:MRR851988 NBN851982:NBN851988 NLJ851982:NLJ851988 NVF851982:NVF851988 OFB851982:OFB851988 OOX851982:OOX851988 OYT851982:OYT851988 PIP851982:PIP851988 PSL851982:PSL851988 QCH851982:QCH851988 QMD851982:QMD851988 QVZ851982:QVZ851988 RFV851982:RFV851988 RPR851982:RPR851988 RZN851982:RZN851988 SJJ851982:SJJ851988 STF851982:STF851988 TDB851982:TDB851988 TMX851982:TMX851988 TWT851982:TWT851988 UGP851982:UGP851988 UQL851982:UQL851988 VAH851982:VAH851988 VKD851982:VKD851988 VTZ851982:VTZ851988 WDV851982:WDV851988 WNR851982:WNR851988 WXN851982:WXN851988 BF917518:BF917524 LB917518:LB917524 UX917518:UX917524 AET917518:AET917524 AOP917518:AOP917524 AYL917518:AYL917524 BIH917518:BIH917524 BSD917518:BSD917524 CBZ917518:CBZ917524 CLV917518:CLV917524 CVR917518:CVR917524 DFN917518:DFN917524 DPJ917518:DPJ917524 DZF917518:DZF917524 EJB917518:EJB917524 ESX917518:ESX917524 FCT917518:FCT917524 FMP917518:FMP917524 FWL917518:FWL917524 GGH917518:GGH917524 GQD917518:GQD917524 GZZ917518:GZZ917524 HJV917518:HJV917524 HTR917518:HTR917524 IDN917518:IDN917524 INJ917518:INJ917524 IXF917518:IXF917524 JHB917518:JHB917524 JQX917518:JQX917524 KAT917518:KAT917524 KKP917518:KKP917524 KUL917518:KUL917524 LEH917518:LEH917524 LOD917518:LOD917524 LXZ917518:LXZ917524 MHV917518:MHV917524 MRR917518:MRR917524 NBN917518:NBN917524 NLJ917518:NLJ917524 NVF917518:NVF917524 OFB917518:OFB917524 OOX917518:OOX917524 OYT917518:OYT917524 PIP917518:PIP917524 PSL917518:PSL917524 QCH917518:QCH917524 QMD917518:QMD917524 QVZ917518:QVZ917524 RFV917518:RFV917524 RPR917518:RPR917524 RZN917518:RZN917524 SJJ917518:SJJ917524 STF917518:STF917524 TDB917518:TDB917524 TMX917518:TMX917524 TWT917518:TWT917524 UGP917518:UGP917524 UQL917518:UQL917524 VAH917518:VAH917524 VKD917518:VKD917524 VTZ917518:VTZ917524 WDV917518:WDV917524 WNR917518:WNR917524 WXN917518:WXN917524 BF983054:BF983060 LB983054:LB983060 UX983054:UX983060 AET983054:AET983060 AOP983054:AOP983060 AYL983054:AYL983060 BIH983054:BIH983060 BSD983054:BSD983060 CBZ983054:CBZ983060 CLV983054:CLV983060 CVR983054:CVR983060 DFN983054:DFN983060 DPJ983054:DPJ983060 DZF983054:DZF983060 EJB983054:EJB983060 ESX983054:ESX983060 FCT983054:FCT983060 FMP983054:FMP983060 FWL983054:FWL983060 GGH983054:GGH983060 GQD983054:GQD983060 GZZ983054:GZZ983060 HJV983054:HJV983060 HTR983054:HTR983060 IDN983054:IDN983060 INJ983054:INJ983060 IXF983054:IXF983060 JHB983054:JHB983060 JQX983054:JQX983060 KAT983054:KAT983060 KKP983054:KKP983060 KUL983054:KUL983060 LEH983054:LEH983060 LOD983054:LOD983060 LXZ983054:LXZ983060 MHV983054:MHV983060 MRR983054:MRR983060 NBN983054:NBN983060 NLJ983054:NLJ983060 NVF983054:NVF983060 OFB983054:OFB983060 OOX983054:OOX983060 OYT983054:OYT983060 PIP983054:PIP983060 PSL983054:PSL983060 QCH983054:QCH983060 QMD983054:QMD983060 QVZ983054:QVZ983060 RFV983054:RFV983060 RPR983054:RPR983060 RZN983054:RZN983060 SJJ983054:SJJ983060 STF983054:STF983060 TDB983054:TDB983060 TMX983054:TMX983060 TWT983054:TWT983060 UGP983054:UGP983060 UQL983054:UQL983060 VAH983054:VAH983060 VKD983054:VKD983060 VTZ983054:VTZ983060 WDV983054:WDV983060 LB18:LB24">
      <formula1>900</formula1>
    </dataValidation>
    <dataValidation type="list" allowBlank="1" showInputMessage="1" showErrorMessage="1" errorTitle="Ошибка" error="Выберите значение из списка" sqref="KR24 UN24 AEJ24 AOF24 AYB24 BHX24 BRT24 CBP24 CLL24 CVH24 DFD24 DOZ24 DYV24 EIR24 ESN24 FCJ24 FMF24 FWB24 GFX24 GPT24 GZP24 HJL24 HTH24 IDD24 IMZ24 IWV24 JGR24 JQN24 KAJ24 KKF24 KUB24 LDX24 LNT24 LXP24 MHL24 MRH24 NBD24 NKZ24 NUV24 OER24 OON24 OYJ24 PIF24 PSB24 QBX24 QLT24 QVP24 RFL24 RPH24 RZD24 SIZ24 SSV24 TCR24 TMN24 TWJ24 UGF24 UQB24 UZX24 VJT24 VTP24 WDL24 WNH24 WXD24 WXD983060 M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M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M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M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M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M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M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M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M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M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M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M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M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M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M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KW65556:KW65557 US65556:US65557 AEO65556:AEO65557 AOK65556:AOK65557 AYG65556:AYG65557 BIC65556:BIC65557 BRY65556:BRY65557 CBU65556:CBU65557 CLQ65556:CLQ65557 CVM65556:CVM65557 DFI65556:DFI65557 DPE65556:DPE65557 DZA65556:DZA65557 EIW65556:EIW65557 ESS65556:ESS65557 FCO65556:FCO65557 FMK65556:FMK65557 FWG65556:FWG65557 GGC65556:GGC65557 GPY65556:GPY65557 GZU65556:GZU65557 HJQ65556:HJQ65557 HTM65556:HTM65557 IDI65556:IDI65557 INE65556:INE65557 IXA65556:IXA65557 JGW65556:JGW65557 JQS65556:JQS65557 KAO65556:KAO65557 KKK65556:KKK65557 KUG65556:KUG65557 LEC65556:LEC65557 LNY65556:LNY65557 LXU65556:LXU65557 MHQ65556:MHQ65557 MRM65556:MRM65557 NBI65556:NBI65557 NLE65556:NLE65557 NVA65556:NVA65557 OEW65556:OEW65557 OOS65556:OOS65557 OYO65556:OYO65557 PIK65556:PIK65557 PSG65556:PSG65557 QCC65556:QCC65557 QLY65556:QLY65557 QVU65556:QVU65557 RFQ65556:RFQ65557 RPM65556:RPM65557 RZI65556:RZI65557 SJE65556:SJE65557 STA65556:STA65557 TCW65556:TCW65557 TMS65556:TMS65557 TWO65556:TWO65557 UGK65556:UGK65557 UQG65556:UQG65557 VAC65556:VAC65557 VJY65556:VJY65557 VTU65556:VTU65557 WDQ65556:WDQ65557 WNM65556:WNM65557 WXI65556:WXI65557 R131092:R131093 KW131092:KW131093 US131092:US131093 AEO131092:AEO131093 AOK131092:AOK131093 AYG131092:AYG131093 BIC131092:BIC131093 BRY131092:BRY131093 CBU131092:CBU131093 CLQ131092:CLQ131093 CVM131092:CVM131093 DFI131092:DFI131093 DPE131092:DPE131093 DZA131092:DZA131093 EIW131092:EIW131093 ESS131092:ESS131093 FCO131092:FCO131093 FMK131092:FMK131093 FWG131092:FWG131093 GGC131092:GGC131093 GPY131092:GPY131093 GZU131092:GZU131093 HJQ131092:HJQ131093 HTM131092:HTM131093 IDI131092:IDI131093 INE131092:INE131093 IXA131092:IXA131093 JGW131092:JGW131093 JQS131092:JQS131093 KAO131092:KAO131093 KKK131092:KKK131093 KUG131092:KUG131093 LEC131092:LEC131093 LNY131092:LNY131093 LXU131092:LXU131093 MHQ131092:MHQ131093 MRM131092:MRM131093 NBI131092:NBI131093 NLE131092:NLE131093 NVA131092:NVA131093 OEW131092:OEW131093 OOS131092:OOS131093 OYO131092:OYO131093 PIK131092:PIK131093 PSG131092:PSG131093 QCC131092:QCC131093 QLY131092:QLY131093 QVU131092:QVU131093 RFQ131092:RFQ131093 RPM131092:RPM131093 RZI131092:RZI131093 SJE131092:SJE131093 STA131092:STA131093 TCW131092:TCW131093 TMS131092:TMS131093 TWO131092:TWO131093 UGK131092:UGK131093 UQG131092:UQG131093 VAC131092:VAC131093 VJY131092:VJY131093 VTU131092:VTU131093 WDQ131092:WDQ131093 WNM131092:WNM131093 WXI131092:WXI131093 R196628:R196629 KW196628:KW196629 US196628:US196629 AEO196628:AEO196629 AOK196628:AOK196629 AYG196628:AYG196629 BIC196628:BIC196629 BRY196628:BRY196629 CBU196628:CBU196629 CLQ196628:CLQ196629 CVM196628:CVM196629 DFI196628:DFI196629 DPE196628:DPE196629 DZA196628:DZA196629 EIW196628:EIW196629 ESS196628:ESS196629 FCO196628:FCO196629 FMK196628:FMK196629 FWG196628:FWG196629 GGC196628:GGC196629 GPY196628:GPY196629 GZU196628:GZU196629 HJQ196628:HJQ196629 HTM196628:HTM196629 IDI196628:IDI196629 INE196628:INE196629 IXA196628:IXA196629 JGW196628:JGW196629 JQS196628:JQS196629 KAO196628:KAO196629 KKK196628:KKK196629 KUG196628:KUG196629 LEC196628:LEC196629 LNY196628:LNY196629 LXU196628:LXU196629 MHQ196628:MHQ196629 MRM196628:MRM196629 NBI196628:NBI196629 NLE196628:NLE196629 NVA196628:NVA196629 OEW196628:OEW196629 OOS196628:OOS196629 OYO196628:OYO196629 PIK196628:PIK196629 PSG196628:PSG196629 QCC196628:QCC196629 QLY196628:QLY196629 QVU196628:QVU196629 RFQ196628:RFQ196629 RPM196628:RPM196629 RZI196628:RZI196629 SJE196628:SJE196629 STA196628:STA196629 TCW196628:TCW196629 TMS196628:TMS196629 TWO196628:TWO196629 UGK196628:UGK196629 UQG196628:UQG196629 VAC196628:VAC196629 VJY196628:VJY196629 VTU196628:VTU196629 WDQ196628:WDQ196629 WNM196628:WNM196629 WXI196628:WXI196629 R262164:R262165 KW262164:KW262165 US262164:US262165 AEO262164:AEO262165 AOK262164:AOK262165 AYG262164:AYG262165 BIC262164:BIC262165 BRY262164:BRY262165 CBU262164:CBU262165 CLQ262164:CLQ262165 CVM262164:CVM262165 DFI262164:DFI262165 DPE262164:DPE262165 DZA262164:DZA262165 EIW262164:EIW262165 ESS262164:ESS262165 FCO262164:FCO262165 FMK262164:FMK262165 FWG262164:FWG262165 GGC262164:GGC262165 GPY262164:GPY262165 GZU262164:GZU262165 HJQ262164:HJQ262165 HTM262164:HTM262165 IDI262164:IDI262165 INE262164:INE262165 IXA262164:IXA262165 JGW262164:JGW262165 JQS262164:JQS262165 KAO262164:KAO262165 KKK262164:KKK262165 KUG262164:KUG262165 LEC262164:LEC262165 LNY262164:LNY262165 LXU262164:LXU262165 MHQ262164:MHQ262165 MRM262164:MRM262165 NBI262164:NBI262165 NLE262164:NLE262165 NVA262164:NVA262165 OEW262164:OEW262165 OOS262164:OOS262165 OYO262164:OYO262165 PIK262164:PIK262165 PSG262164:PSG262165 QCC262164:QCC262165 QLY262164:QLY262165 QVU262164:QVU262165 RFQ262164:RFQ262165 RPM262164:RPM262165 RZI262164:RZI262165 SJE262164:SJE262165 STA262164:STA262165 TCW262164:TCW262165 TMS262164:TMS262165 TWO262164:TWO262165 UGK262164:UGK262165 UQG262164:UQG262165 VAC262164:VAC262165 VJY262164:VJY262165 VTU262164:VTU262165 WDQ262164:WDQ262165 WNM262164:WNM262165 WXI262164:WXI262165 R327700:R327701 KW327700:KW327701 US327700:US327701 AEO327700:AEO327701 AOK327700:AOK327701 AYG327700:AYG327701 BIC327700:BIC327701 BRY327700:BRY327701 CBU327700:CBU327701 CLQ327700:CLQ327701 CVM327700:CVM327701 DFI327700:DFI327701 DPE327700:DPE327701 DZA327700:DZA327701 EIW327700:EIW327701 ESS327700:ESS327701 FCO327700:FCO327701 FMK327700:FMK327701 FWG327700:FWG327701 GGC327700:GGC327701 GPY327700:GPY327701 GZU327700:GZU327701 HJQ327700:HJQ327701 HTM327700:HTM327701 IDI327700:IDI327701 INE327700:INE327701 IXA327700:IXA327701 JGW327700:JGW327701 JQS327700:JQS327701 KAO327700:KAO327701 KKK327700:KKK327701 KUG327700:KUG327701 LEC327700:LEC327701 LNY327700:LNY327701 LXU327700:LXU327701 MHQ327700:MHQ327701 MRM327700:MRM327701 NBI327700:NBI327701 NLE327700:NLE327701 NVA327700:NVA327701 OEW327700:OEW327701 OOS327700:OOS327701 OYO327700:OYO327701 PIK327700:PIK327701 PSG327700:PSG327701 QCC327700:QCC327701 QLY327700:QLY327701 QVU327700:QVU327701 RFQ327700:RFQ327701 RPM327700:RPM327701 RZI327700:RZI327701 SJE327700:SJE327701 STA327700:STA327701 TCW327700:TCW327701 TMS327700:TMS327701 TWO327700:TWO327701 UGK327700:UGK327701 UQG327700:UQG327701 VAC327700:VAC327701 VJY327700:VJY327701 VTU327700:VTU327701 WDQ327700:WDQ327701 WNM327700:WNM327701 WXI327700:WXI327701 R393236:R393237 KW393236:KW393237 US393236:US393237 AEO393236:AEO393237 AOK393236:AOK393237 AYG393236:AYG393237 BIC393236:BIC393237 BRY393236:BRY393237 CBU393236:CBU393237 CLQ393236:CLQ393237 CVM393236:CVM393237 DFI393236:DFI393237 DPE393236:DPE393237 DZA393236:DZA393237 EIW393236:EIW393237 ESS393236:ESS393237 FCO393236:FCO393237 FMK393236:FMK393237 FWG393236:FWG393237 GGC393236:GGC393237 GPY393236:GPY393237 GZU393236:GZU393237 HJQ393236:HJQ393237 HTM393236:HTM393237 IDI393236:IDI393237 INE393236:INE393237 IXA393236:IXA393237 JGW393236:JGW393237 JQS393236:JQS393237 KAO393236:KAO393237 KKK393236:KKK393237 KUG393236:KUG393237 LEC393236:LEC393237 LNY393236:LNY393237 LXU393236:LXU393237 MHQ393236:MHQ393237 MRM393236:MRM393237 NBI393236:NBI393237 NLE393236:NLE393237 NVA393236:NVA393237 OEW393236:OEW393237 OOS393236:OOS393237 OYO393236:OYO393237 PIK393236:PIK393237 PSG393236:PSG393237 QCC393236:QCC393237 QLY393236:QLY393237 QVU393236:QVU393237 RFQ393236:RFQ393237 RPM393236:RPM393237 RZI393236:RZI393237 SJE393236:SJE393237 STA393236:STA393237 TCW393236:TCW393237 TMS393236:TMS393237 TWO393236:TWO393237 UGK393236:UGK393237 UQG393236:UQG393237 VAC393236:VAC393237 VJY393236:VJY393237 VTU393236:VTU393237 WDQ393236:WDQ393237 WNM393236:WNM393237 WXI393236:WXI393237 R458772:R458773 KW458772:KW458773 US458772:US458773 AEO458772:AEO458773 AOK458772:AOK458773 AYG458772:AYG458773 BIC458772:BIC458773 BRY458772:BRY458773 CBU458772:CBU458773 CLQ458772:CLQ458773 CVM458772:CVM458773 DFI458772:DFI458773 DPE458772:DPE458773 DZA458772:DZA458773 EIW458772:EIW458773 ESS458772:ESS458773 FCO458772:FCO458773 FMK458772:FMK458773 FWG458772:FWG458773 GGC458772:GGC458773 GPY458772:GPY458773 GZU458772:GZU458773 HJQ458772:HJQ458773 HTM458772:HTM458773 IDI458772:IDI458773 INE458772:INE458773 IXA458772:IXA458773 JGW458772:JGW458773 JQS458772:JQS458773 KAO458772:KAO458773 KKK458772:KKK458773 KUG458772:KUG458773 LEC458772:LEC458773 LNY458772:LNY458773 LXU458772:LXU458773 MHQ458772:MHQ458773 MRM458772:MRM458773 NBI458772:NBI458773 NLE458772:NLE458773 NVA458772:NVA458773 OEW458772:OEW458773 OOS458772:OOS458773 OYO458772:OYO458773 PIK458772:PIK458773 PSG458772:PSG458773 QCC458772:QCC458773 QLY458772:QLY458773 QVU458772:QVU458773 RFQ458772:RFQ458773 RPM458772:RPM458773 RZI458772:RZI458773 SJE458772:SJE458773 STA458772:STA458773 TCW458772:TCW458773 TMS458772:TMS458773 TWO458772:TWO458773 UGK458772:UGK458773 UQG458772:UQG458773 VAC458772:VAC458773 VJY458772:VJY458773 VTU458772:VTU458773 WDQ458772:WDQ458773 WNM458772:WNM458773 WXI458772:WXI458773 R524308:R524309 KW524308:KW524309 US524308:US524309 AEO524308:AEO524309 AOK524308:AOK524309 AYG524308:AYG524309 BIC524308:BIC524309 BRY524308:BRY524309 CBU524308:CBU524309 CLQ524308:CLQ524309 CVM524308:CVM524309 DFI524308:DFI524309 DPE524308:DPE524309 DZA524308:DZA524309 EIW524308:EIW524309 ESS524308:ESS524309 FCO524308:FCO524309 FMK524308:FMK524309 FWG524308:FWG524309 GGC524308:GGC524309 GPY524308:GPY524309 GZU524308:GZU524309 HJQ524308:HJQ524309 HTM524308:HTM524309 IDI524308:IDI524309 INE524308:INE524309 IXA524308:IXA524309 JGW524308:JGW524309 JQS524308:JQS524309 KAO524308:KAO524309 KKK524308:KKK524309 KUG524308:KUG524309 LEC524308:LEC524309 LNY524308:LNY524309 LXU524308:LXU524309 MHQ524308:MHQ524309 MRM524308:MRM524309 NBI524308:NBI524309 NLE524308:NLE524309 NVA524308:NVA524309 OEW524308:OEW524309 OOS524308:OOS524309 OYO524308:OYO524309 PIK524308:PIK524309 PSG524308:PSG524309 QCC524308:QCC524309 QLY524308:QLY524309 QVU524308:QVU524309 RFQ524308:RFQ524309 RPM524308:RPM524309 RZI524308:RZI524309 SJE524308:SJE524309 STA524308:STA524309 TCW524308:TCW524309 TMS524308:TMS524309 TWO524308:TWO524309 UGK524308:UGK524309 UQG524308:UQG524309 VAC524308:VAC524309 VJY524308:VJY524309 VTU524308:VTU524309 WDQ524308:WDQ524309 WNM524308:WNM524309 WXI524308:WXI524309 R589844:R589845 KW589844:KW589845 US589844:US589845 AEO589844:AEO589845 AOK589844:AOK589845 AYG589844:AYG589845 BIC589844:BIC589845 BRY589844:BRY589845 CBU589844:CBU589845 CLQ589844:CLQ589845 CVM589844:CVM589845 DFI589844:DFI589845 DPE589844:DPE589845 DZA589844:DZA589845 EIW589844:EIW589845 ESS589844:ESS589845 FCO589844:FCO589845 FMK589844:FMK589845 FWG589844:FWG589845 GGC589844:GGC589845 GPY589844:GPY589845 GZU589844:GZU589845 HJQ589844:HJQ589845 HTM589844:HTM589845 IDI589844:IDI589845 INE589844:INE589845 IXA589844:IXA589845 JGW589844:JGW589845 JQS589844:JQS589845 KAO589844:KAO589845 KKK589844:KKK589845 KUG589844:KUG589845 LEC589844:LEC589845 LNY589844:LNY589845 LXU589844:LXU589845 MHQ589844:MHQ589845 MRM589844:MRM589845 NBI589844:NBI589845 NLE589844:NLE589845 NVA589844:NVA589845 OEW589844:OEW589845 OOS589844:OOS589845 OYO589844:OYO589845 PIK589844:PIK589845 PSG589844:PSG589845 QCC589844:QCC589845 QLY589844:QLY589845 QVU589844:QVU589845 RFQ589844:RFQ589845 RPM589844:RPM589845 RZI589844:RZI589845 SJE589844:SJE589845 STA589844:STA589845 TCW589844:TCW589845 TMS589844:TMS589845 TWO589844:TWO589845 UGK589844:UGK589845 UQG589844:UQG589845 VAC589844:VAC589845 VJY589844:VJY589845 VTU589844:VTU589845 WDQ589844:WDQ589845 WNM589844:WNM589845 WXI589844:WXI589845 R655380:R655381 KW655380:KW655381 US655380:US655381 AEO655380:AEO655381 AOK655380:AOK655381 AYG655380:AYG655381 BIC655380:BIC655381 BRY655380:BRY655381 CBU655380:CBU655381 CLQ655380:CLQ655381 CVM655380:CVM655381 DFI655380:DFI655381 DPE655380:DPE655381 DZA655380:DZA655381 EIW655380:EIW655381 ESS655380:ESS655381 FCO655380:FCO655381 FMK655380:FMK655381 FWG655380:FWG655381 GGC655380:GGC655381 GPY655380:GPY655381 GZU655380:GZU655381 HJQ655380:HJQ655381 HTM655380:HTM655381 IDI655380:IDI655381 INE655380:INE655381 IXA655380:IXA655381 JGW655380:JGW655381 JQS655380:JQS655381 KAO655380:KAO655381 KKK655380:KKK655381 KUG655380:KUG655381 LEC655380:LEC655381 LNY655380:LNY655381 LXU655380:LXU655381 MHQ655380:MHQ655381 MRM655380:MRM655381 NBI655380:NBI655381 NLE655380:NLE655381 NVA655380:NVA655381 OEW655380:OEW655381 OOS655380:OOS655381 OYO655380:OYO655381 PIK655380:PIK655381 PSG655380:PSG655381 QCC655380:QCC655381 QLY655380:QLY655381 QVU655380:QVU655381 RFQ655380:RFQ655381 RPM655380:RPM655381 RZI655380:RZI655381 SJE655380:SJE655381 STA655380:STA655381 TCW655380:TCW655381 TMS655380:TMS655381 TWO655380:TWO655381 UGK655380:UGK655381 UQG655380:UQG655381 VAC655380:VAC655381 VJY655380:VJY655381 VTU655380:VTU655381 WDQ655380:WDQ655381 WNM655380:WNM655381 WXI655380:WXI655381 R720916:R720917 KW720916:KW720917 US720916:US720917 AEO720916:AEO720917 AOK720916:AOK720917 AYG720916:AYG720917 BIC720916:BIC720917 BRY720916:BRY720917 CBU720916:CBU720917 CLQ720916:CLQ720917 CVM720916:CVM720917 DFI720916:DFI720917 DPE720916:DPE720917 DZA720916:DZA720917 EIW720916:EIW720917 ESS720916:ESS720917 FCO720916:FCO720917 FMK720916:FMK720917 FWG720916:FWG720917 GGC720916:GGC720917 GPY720916:GPY720917 GZU720916:GZU720917 HJQ720916:HJQ720917 HTM720916:HTM720917 IDI720916:IDI720917 INE720916:INE720917 IXA720916:IXA720917 JGW720916:JGW720917 JQS720916:JQS720917 KAO720916:KAO720917 KKK720916:KKK720917 KUG720916:KUG720917 LEC720916:LEC720917 LNY720916:LNY720917 LXU720916:LXU720917 MHQ720916:MHQ720917 MRM720916:MRM720917 NBI720916:NBI720917 NLE720916:NLE720917 NVA720916:NVA720917 OEW720916:OEW720917 OOS720916:OOS720917 OYO720916:OYO720917 PIK720916:PIK720917 PSG720916:PSG720917 QCC720916:QCC720917 QLY720916:QLY720917 QVU720916:QVU720917 RFQ720916:RFQ720917 RPM720916:RPM720917 RZI720916:RZI720917 SJE720916:SJE720917 STA720916:STA720917 TCW720916:TCW720917 TMS720916:TMS720917 TWO720916:TWO720917 UGK720916:UGK720917 UQG720916:UQG720917 VAC720916:VAC720917 VJY720916:VJY720917 VTU720916:VTU720917 WDQ720916:WDQ720917 WNM720916:WNM720917 WXI720916:WXI720917 R786452:R786453 KW786452:KW786453 US786452:US786453 AEO786452:AEO786453 AOK786452:AOK786453 AYG786452:AYG786453 BIC786452:BIC786453 BRY786452:BRY786453 CBU786452:CBU786453 CLQ786452:CLQ786453 CVM786452:CVM786453 DFI786452:DFI786453 DPE786452:DPE786453 DZA786452:DZA786453 EIW786452:EIW786453 ESS786452:ESS786453 FCO786452:FCO786453 FMK786452:FMK786453 FWG786452:FWG786453 GGC786452:GGC786453 GPY786452:GPY786453 GZU786452:GZU786453 HJQ786452:HJQ786453 HTM786452:HTM786453 IDI786452:IDI786453 INE786452:INE786453 IXA786452:IXA786453 JGW786452:JGW786453 JQS786452:JQS786453 KAO786452:KAO786453 KKK786452:KKK786453 KUG786452:KUG786453 LEC786452:LEC786453 LNY786452:LNY786453 LXU786452:LXU786453 MHQ786452:MHQ786453 MRM786452:MRM786453 NBI786452:NBI786453 NLE786452:NLE786453 NVA786452:NVA786453 OEW786452:OEW786453 OOS786452:OOS786453 OYO786452:OYO786453 PIK786452:PIK786453 PSG786452:PSG786453 QCC786452:QCC786453 QLY786452:QLY786453 QVU786452:QVU786453 RFQ786452:RFQ786453 RPM786452:RPM786453 RZI786452:RZI786453 SJE786452:SJE786453 STA786452:STA786453 TCW786452:TCW786453 TMS786452:TMS786453 TWO786452:TWO786453 UGK786452:UGK786453 UQG786452:UQG786453 VAC786452:VAC786453 VJY786452:VJY786453 VTU786452:VTU786453 WDQ786452:WDQ786453 WNM786452:WNM786453 WXI786452:WXI786453 R851988:R851989 KW851988:KW851989 US851988:US851989 AEO851988:AEO851989 AOK851988:AOK851989 AYG851988:AYG851989 BIC851988:BIC851989 BRY851988:BRY851989 CBU851988:CBU851989 CLQ851988:CLQ851989 CVM851988:CVM851989 DFI851988:DFI851989 DPE851988:DPE851989 DZA851988:DZA851989 EIW851988:EIW851989 ESS851988:ESS851989 FCO851988:FCO851989 FMK851988:FMK851989 FWG851988:FWG851989 GGC851988:GGC851989 GPY851988:GPY851989 GZU851988:GZU851989 HJQ851988:HJQ851989 HTM851988:HTM851989 IDI851988:IDI851989 INE851988:INE851989 IXA851988:IXA851989 JGW851988:JGW851989 JQS851988:JQS851989 KAO851988:KAO851989 KKK851988:KKK851989 KUG851988:KUG851989 LEC851988:LEC851989 LNY851988:LNY851989 LXU851988:LXU851989 MHQ851988:MHQ851989 MRM851988:MRM851989 NBI851988:NBI851989 NLE851988:NLE851989 NVA851988:NVA851989 OEW851988:OEW851989 OOS851988:OOS851989 OYO851988:OYO851989 PIK851988:PIK851989 PSG851988:PSG851989 QCC851988:QCC851989 QLY851988:QLY851989 QVU851988:QVU851989 RFQ851988:RFQ851989 RPM851988:RPM851989 RZI851988:RZI851989 SJE851988:SJE851989 STA851988:STA851989 TCW851988:TCW851989 TMS851988:TMS851989 TWO851988:TWO851989 UGK851988:UGK851989 UQG851988:UQG851989 VAC851988:VAC851989 VJY851988:VJY851989 VTU851988:VTU851989 WDQ851988:WDQ851989 WNM851988:WNM851989 WXI851988:WXI851989 R917524:R917525 KW917524:KW917525 US917524:US917525 AEO917524:AEO917525 AOK917524:AOK917525 AYG917524:AYG917525 BIC917524:BIC917525 BRY917524:BRY917525 CBU917524:CBU917525 CLQ917524:CLQ917525 CVM917524:CVM917525 DFI917524:DFI917525 DPE917524:DPE917525 DZA917524:DZA917525 EIW917524:EIW917525 ESS917524:ESS917525 FCO917524:FCO917525 FMK917524:FMK917525 FWG917524:FWG917525 GGC917524:GGC917525 GPY917524:GPY917525 GZU917524:GZU917525 HJQ917524:HJQ917525 HTM917524:HTM917525 IDI917524:IDI917525 INE917524:INE917525 IXA917524:IXA917525 JGW917524:JGW917525 JQS917524:JQS917525 KAO917524:KAO917525 KKK917524:KKK917525 KUG917524:KUG917525 LEC917524:LEC917525 LNY917524:LNY917525 LXU917524:LXU917525 MHQ917524:MHQ917525 MRM917524:MRM917525 NBI917524:NBI917525 NLE917524:NLE917525 NVA917524:NVA917525 OEW917524:OEW917525 OOS917524:OOS917525 OYO917524:OYO917525 PIK917524:PIK917525 PSG917524:PSG917525 QCC917524:QCC917525 QLY917524:QLY917525 QVU917524:QVU917525 RFQ917524:RFQ917525 RPM917524:RPM917525 RZI917524:RZI917525 SJE917524:SJE917525 STA917524:STA917525 TCW917524:TCW917525 TMS917524:TMS917525 TWO917524:TWO917525 UGK917524:UGK917525 UQG917524:UQG917525 VAC917524:VAC917525 VJY917524:VJY917525 VTU917524:VTU917525 WDQ917524:WDQ917525 WNM917524:WNM917525 WXI917524:WXI917525 R983060:R983061 KW983060:KW983061 US983060:US983061 AEO983060:AEO983061 AOK983060:AOK983061 AYG983060:AYG983061 BIC983060:BIC983061 BRY983060:BRY983061 CBU983060:CBU983061 CLQ983060:CLQ983061 CVM983060:CVM983061 DFI983060:DFI983061 DPE983060:DPE983061 DZA983060:DZA983061 EIW983060:EIW983061 ESS983060:ESS983061 FCO983060:FCO983061 FMK983060:FMK983061 FWG983060:FWG983061 GGC983060:GGC983061 GPY983060:GPY983061 GZU983060:GZU983061 HJQ983060:HJQ983061 HTM983060:HTM983061 IDI983060:IDI983061 INE983060:INE983061 IXA983060:IXA983061 JGW983060:JGW983061 JQS983060:JQS983061 KAO983060:KAO983061 KKK983060:KKK983061 KUG983060:KUG983061 LEC983060:LEC983061 LNY983060:LNY983061 LXU983060:LXU983061 MHQ983060:MHQ983061 MRM983060:MRM983061 NBI983060:NBI983061 NLE983060:NLE983061 NVA983060:NVA983061 OEW983060:OEW983061 OOS983060:OOS983061 OYO983060:OYO983061 PIK983060:PIK983061 PSG983060:PSG983061 QCC983060:QCC983061 QLY983060:QLY983061 QVU983060:QVU983061 RFQ983060:RFQ983061 RPM983060:RPM983061 RZI983060:RZI983061 SJE983060:SJE983061 STA983060:STA983061 TCW983060:TCW983061 TMS983060:TMS983061 TWO983060:TWO983061 UGK983060:UGK983061 UQG983060:UQG983061 VAC983060:VAC983061 VJY983060:VJY983061 VTU983060:VTU983061 WDQ983060:WDQ983061 WNM983060:WNM983061 WXI983060:WXI983061 WXK983060:WXK983061 T65556:T65557 KY65556:KY65557 UU65556:UU65557 AEQ65556:AEQ65557 AOM65556:AOM65557 AYI65556:AYI65557 BIE65556:BIE65557 BSA65556:BSA65557 CBW65556:CBW65557 CLS65556:CLS65557 CVO65556:CVO65557 DFK65556:DFK65557 DPG65556:DPG65557 DZC65556:DZC65557 EIY65556:EIY65557 ESU65556:ESU65557 FCQ65556:FCQ65557 FMM65556:FMM65557 FWI65556:FWI65557 GGE65556:GGE65557 GQA65556:GQA65557 GZW65556:GZW65557 HJS65556:HJS65557 HTO65556:HTO65557 IDK65556:IDK65557 ING65556:ING65557 IXC65556:IXC65557 JGY65556:JGY65557 JQU65556:JQU65557 KAQ65556:KAQ65557 KKM65556:KKM65557 KUI65556:KUI65557 LEE65556:LEE65557 LOA65556:LOA65557 LXW65556:LXW65557 MHS65556:MHS65557 MRO65556:MRO65557 NBK65556:NBK65557 NLG65556:NLG65557 NVC65556:NVC65557 OEY65556:OEY65557 OOU65556:OOU65557 OYQ65556:OYQ65557 PIM65556:PIM65557 PSI65556:PSI65557 QCE65556:QCE65557 QMA65556:QMA65557 QVW65556:QVW65557 RFS65556:RFS65557 RPO65556:RPO65557 RZK65556:RZK65557 SJG65556:SJG65557 STC65556:STC65557 TCY65556:TCY65557 TMU65556:TMU65557 TWQ65556:TWQ65557 UGM65556:UGM65557 UQI65556:UQI65557 VAE65556:VAE65557 VKA65556:VKA65557 VTW65556:VTW65557 WDS65556:WDS65557 WNO65556:WNO65557 WXK65556:WXK65557 T131092:T131093 KY131092:KY131093 UU131092:UU131093 AEQ131092:AEQ131093 AOM131092:AOM131093 AYI131092:AYI131093 BIE131092:BIE131093 BSA131092:BSA131093 CBW131092:CBW131093 CLS131092:CLS131093 CVO131092:CVO131093 DFK131092:DFK131093 DPG131092:DPG131093 DZC131092:DZC131093 EIY131092:EIY131093 ESU131092:ESU131093 FCQ131092:FCQ131093 FMM131092:FMM131093 FWI131092:FWI131093 GGE131092:GGE131093 GQA131092:GQA131093 GZW131092:GZW131093 HJS131092:HJS131093 HTO131092:HTO131093 IDK131092:IDK131093 ING131092:ING131093 IXC131092:IXC131093 JGY131092:JGY131093 JQU131092:JQU131093 KAQ131092:KAQ131093 KKM131092:KKM131093 KUI131092:KUI131093 LEE131092:LEE131093 LOA131092:LOA131093 LXW131092:LXW131093 MHS131092:MHS131093 MRO131092:MRO131093 NBK131092:NBK131093 NLG131092:NLG131093 NVC131092:NVC131093 OEY131092:OEY131093 OOU131092:OOU131093 OYQ131092:OYQ131093 PIM131092:PIM131093 PSI131092:PSI131093 QCE131092:QCE131093 QMA131092:QMA131093 QVW131092:QVW131093 RFS131092:RFS131093 RPO131092:RPO131093 RZK131092:RZK131093 SJG131092:SJG131093 STC131092:STC131093 TCY131092:TCY131093 TMU131092:TMU131093 TWQ131092:TWQ131093 UGM131092:UGM131093 UQI131092:UQI131093 VAE131092:VAE131093 VKA131092:VKA131093 VTW131092:VTW131093 WDS131092:WDS131093 WNO131092:WNO131093 WXK131092:WXK131093 T196628:T196629 KY196628:KY196629 UU196628:UU196629 AEQ196628:AEQ196629 AOM196628:AOM196629 AYI196628:AYI196629 BIE196628:BIE196629 BSA196628:BSA196629 CBW196628:CBW196629 CLS196628:CLS196629 CVO196628:CVO196629 DFK196628:DFK196629 DPG196628:DPG196629 DZC196628:DZC196629 EIY196628:EIY196629 ESU196628:ESU196629 FCQ196628:FCQ196629 FMM196628:FMM196629 FWI196628:FWI196629 GGE196628:GGE196629 GQA196628:GQA196629 GZW196628:GZW196629 HJS196628:HJS196629 HTO196628:HTO196629 IDK196628:IDK196629 ING196628:ING196629 IXC196628:IXC196629 JGY196628:JGY196629 JQU196628:JQU196629 KAQ196628:KAQ196629 KKM196628:KKM196629 KUI196628:KUI196629 LEE196628:LEE196629 LOA196628:LOA196629 LXW196628:LXW196629 MHS196628:MHS196629 MRO196628:MRO196629 NBK196628:NBK196629 NLG196628:NLG196629 NVC196628:NVC196629 OEY196628:OEY196629 OOU196628:OOU196629 OYQ196628:OYQ196629 PIM196628:PIM196629 PSI196628:PSI196629 QCE196628:QCE196629 QMA196628:QMA196629 QVW196628:QVW196629 RFS196628:RFS196629 RPO196628:RPO196629 RZK196628:RZK196629 SJG196628:SJG196629 STC196628:STC196629 TCY196628:TCY196629 TMU196628:TMU196629 TWQ196628:TWQ196629 UGM196628:UGM196629 UQI196628:UQI196629 VAE196628:VAE196629 VKA196628:VKA196629 VTW196628:VTW196629 WDS196628:WDS196629 WNO196628:WNO196629 WXK196628:WXK196629 T262164:T262165 KY262164:KY262165 UU262164:UU262165 AEQ262164:AEQ262165 AOM262164:AOM262165 AYI262164:AYI262165 BIE262164:BIE262165 BSA262164:BSA262165 CBW262164:CBW262165 CLS262164:CLS262165 CVO262164:CVO262165 DFK262164:DFK262165 DPG262164:DPG262165 DZC262164:DZC262165 EIY262164:EIY262165 ESU262164:ESU262165 FCQ262164:FCQ262165 FMM262164:FMM262165 FWI262164:FWI262165 GGE262164:GGE262165 GQA262164:GQA262165 GZW262164:GZW262165 HJS262164:HJS262165 HTO262164:HTO262165 IDK262164:IDK262165 ING262164:ING262165 IXC262164:IXC262165 JGY262164:JGY262165 JQU262164:JQU262165 KAQ262164:KAQ262165 KKM262164:KKM262165 KUI262164:KUI262165 LEE262164:LEE262165 LOA262164:LOA262165 LXW262164:LXW262165 MHS262164:MHS262165 MRO262164:MRO262165 NBK262164:NBK262165 NLG262164:NLG262165 NVC262164:NVC262165 OEY262164:OEY262165 OOU262164:OOU262165 OYQ262164:OYQ262165 PIM262164:PIM262165 PSI262164:PSI262165 QCE262164:QCE262165 QMA262164:QMA262165 QVW262164:QVW262165 RFS262164:RFS262165 RPO262164:RPO262165 RZK262164:RZK262165 SJG262164:SJG262165 STC262164:STC262165 TCY262164:TCY262165 TMU262164:TMU262165 TWQ262164:TWQ262165 UGM262164:UGM262165 UQI262164:UQI262165 VAE262164:VAE262165 VKA262164:VKA262165 VTW262164:VTW262165 WDS262164:WDS262165 WNO262164:WNO262165 WXK262164:WXK262165 T327700:T327701 KY327700:KY327701 UU327700:UU327701 AEQ327700:AEQ327701 AOM327700:AOM327701 AYI327700:AYI327701 BIE327700:BIE327701 BSA327700:BSA327701 CBW327700:CBW327701 CLS327700:CLS327701 CVO327700:CVO327701 DFK327700:DFK327701 DPG327700:DPG327701 DZC327700:DZC327701 EIY327700:EIY327701 ESU327700:ESU327701 FCQ327700:FCQ327701 FMM327700:FMM327701 FWI327700:FWI327701 GGE327700:GGE327701 GQA327700:GQA327701 GZW327700:GZW327701 HJS327700:HJS327701 HTO327700:HTO327701 IDK327700:IDK327701 ING327700:ING327701 IXC327700:IXC327701 JGY327700:JGY327701 JQU327700:JQU327701 KAQ327700:KAQ327701 KKM327700:KKM327701 KUI327700:KUI327701 LEE327700:LEE327701 LOA327700:LOA327701 LXW327700:LXW327701 MHS327700:MHS327701 MRO327700:MRO327701 NBK327700:NBK327701 NLG327700:NLG327701 NVC327700:NVC327701 OEY327700:OEY327701 OOU327700:OOU327701 OYQ327700:OYQ327701 PIM327700:PIM327701 PSI327700:PSI327701 QCE327700:QCE327701 QMA327700:QMA327701 QVW327700:QVW327701 RFS327700:RFS327701 RPO327700:RPO327701 RZK327700:RZK327701 SJG327700:SJG327701 STC327700:STC327701 TCY327700:TCY327701 TMU327700:TMU327701 TWQ327700:TWQ327701 UGM327700:UGM327701 UQI327700:UQI327701 VAE327700:VAE327701 VKA327700:VKA327701 VTW327700:VTW327701 WDS327700:WDS327701 WNO327700:WNO327701 WXK327700:WXK327701 T393236:T393237 KY393236:KY393237 UU393236:UU393237 AEQ393236:AEQ393237 AOM393236:AOM393237 AYI393236:AYI393237 BIE393236:BIE393237 BSA393236:BSA393237 CBW393236:CBW393237 CLS393236:CLS393237 CVO393236:CVO393237 DFK393236:DFK393237 DPG393236:DPG393237 DZC393236:DZC393237 EIY393236:EIY393237 ESU393236:ESU393237 FCQ393236:FCQ393237 FMM393236:FMM393237 FWI393236:FWI393237 GGE393236:GGE393237 GQA393236:GQA393237 GZW393236:GZW393237 HJS393236:HJS393237 HTO393236:HTO393237 IDK393236:IDK393237 ING393236:ING393237 IXC393236:IXC393237 JGY393236:JGY393237 JQU393236:JQU393237 KAQ393236:KAQ393237 KKM393236:KKM393237 KUI393236:KUI393237 LEE393236:LEE393237 LOA393236:LOA393237 LXW393236:LXW393237 MHS393236:MHS393237 MRO393236:MRO393237 NBK393236:NBK393237 NLG393236:NLG393237 NVC393236:NVC393237 OEY393236:OEY393237 OOU393236:OOU393237 OYQ393236:OYQ393237 PIM393236:PIM393237 PSI393236:PSI393237 QCE393236:QCE393237 QMA393236:QMA393237 QVW393236:QVW393237 RFS393236:RFS393237 RPO393236:RPO393237 RZK393236:RZK393237 SJG393236:SJG393237 STC393236:STC393237 TCY393236:TCY393237 TMU393236:TMU393237 TWQ393236:TWQ393237 UGM393236:UGM393237 UQI393236:UQI393237 VAE393236:VAE393237 VKA393236:VKA393237 VTW393236:VTW393237 WDS393236:WDS393237 WNO393236:WNO393237 WXK393236:WXK393237 T458772:T458773 KY458772:KY458773 UU458772:UU458773 AEQ458772:AEQ458773 AOM458772:AOM458773 AYI458772:AYI458773 BIE458772:BIE458773 BSA458772:BSA458773 CBW458772:CBW458773 CLS458772:CLS458773 CVO458772:CVO458773 DFK458772:DFK458773 DPG458772:DPG458773 DZC458772:DZC458773 EIY458772:EIY458773 ESU458772:ESU458773 FCQ458772:FCQ458773 FMM458772:FMM458773 FWI458772:FWI458773 GGE458772:GGE458773 GQA458772:GQA458773 GZW458772:GZW458773 HJS458772:HJS458773 HTO458772:HTO458773 IDK458772:IDK458773 ING458772:ING458773 IXC458772:IXC458773 JGY458772:JGY458773 JQU458772:JQU458773 KAQ458772:KAQ458773 KKM458772:KKM458773 KUI458772:KUI458773 LEE458772:LEE458773 LOA458772:LOA458773 LXW458772:LXW458773 MHS458772:MHS458773 MRO458772:MRO458773 NBK458772:NBK458773 NLG458772:NLG458773 NVC458772:NVC458773 OEY458772:OEY458773 OOU458772:OOU458773 OYQ458772:OYQ458773 PIM458772:PIM458773 PSI458772:PSI458773 QCE458772:QCE458773 QMA458772:QMA458773 QVW458772:QVW458773 RFS458772:RFS458773 RPO458772:RPO458773 RZK458772:RZK458773 SJG458772:SJG458773 STC458772:STC458773 TCY458772:TCY458773 TMU458772:TMU458773 TWQ458772:TWQ458773 UGM458772:UGM458773 UQI458772:UQI458773 VAE458772:VAE458773 VKA458772:VKA458773 VTW458772:VTW458773 WDS458772:WDS458773 WNO458772:WNO458773 WXK458772:WXK458773 T524308:T524309 KY524308:KY524309 UU524308:UU524309 AEQ524308:AEQ524309 AOM524308:AOM524309 AYI524308:AYI524309 BIE524308:BIE524309 BSA524308:BSA524309 CBW524308:CBW524309 CLS524308:CLS524309 CVO524308:CVO524309 DFK524308:DFK524309 DPG524308:DPG524309 DZC524308:DZC524309 EIY524308:EIY524309 ESU524308:ESU524309 FCQ524308:FCQ524309 FMM524308:FMM524309 FWI524308:FWI524309 GGE524308:GGE524309 GQA524308:GQA524309 GZW524308:GZW524309 HJS524308:HJS524309 HTO524308:HTO524309 IDK524308:IDK524309 ING524308:ING524309 IXC524308:IXC524309 JGY524308:JGY524309 JQU524308:JQU524309 KAQ524308:KAQ524309 KKM524308:KKM524309 KUI524308:KUI524309 LEE524308:LEE524309 LOA524308:LOA524309 LXW524308:LXW524309 MHS524308:MHS524309 MRO524308:MRO524309 NBK524308:NBK524309 NLG524308:NLG524309 NVC524308:NVC524309 OEY524308:OEY524309 OOU524308:OOU524309 OYQ524308:OYQ524309 PIM524308:PIM524309 PSI524308:PSI524309 QCE524308:QCE524309 QMA524308:QMA524309 QVW524308:QVW524309 RFS524308:RFS524309 RPO524308:RPO524309 RZK524308:RZK524309 SJG524308:SJG524309 STC524308:STC524309 TCY524308:TCY524309 TMU524308:TMU524309 TWQ524308:TWQ524309 UGM524308:UGM524309 UQI524308:UQI524309 VAE524308:VAE524309 VKA524308:VKA524309 VTW524308:VTW524309 WDS524308:WDS524309 WNO524308:WNO524309 WXK524308:WXK524309 T589844:T589845 KY589844:KY589845 UU589844:UU589845 AEQ589844:AEQ589845 AOM589844:AOM589845 AYI589844:AYI589845 BIE589844:BIE589845 BSA589844:BSA589845 CBW589844:CBW589845 CLS589844:CLS589845 CVO589844:CVO589845 DFK589844:DFK589845 DPG589844:DPG589845 DZC589844:DZC589845 EIY589844:EIY589845 ESU589844:ESU589845 FCQ589844:FCQ589845 FMM589844:FMM589845 FWI589844:FWI589845 GGE589844:GGE589845 GQA589844:GQA589845 GZW589844:GZW589845 HJS589844:HJS589845 HTO589844:HTO589845 IDK589844:IDK589845 ING589844:ING589845 IXC589844:IXC589845 JGY589844:JGY589845 JQU589844:JQU589845 KAQ589844:KAQ589845 KKM589844:KKM589845 KUI589844:KUI589845 LEE589844:LEE589845 LOA589844:LOA589845 LXW589844:LXW589845 MHS589844:MHS589845 MRO589844:MRO589845 NBK589844:NBK589845 NLG589844:NLG589845 NVC589844:NVC589845 OEY589844:OEY589845 OOU589844:OOU589845 OYQ589844:OYQ589845 PIM589844:PIM589845 PSI589844:PSI589845 QCE589844:QCE589845 QMA589844:QMA589845 QVW589844:QVW589845 RFS589844:RFS589845 RPO589844:RPO589845 RZK589844:RZK589845 SJG589844:SJG589845 STC589844:STC589845 TCY589844:TCY589845 TMU589844:TMU589845 TWQ589844:TWQ589845 UGM589844:UGM589845 UQI589844:UQI589845 VAE589844:VAE589845 VKA589844:VKA589845 VTW589844:VTW589845 WDS589844:WDS589845 WNO589844:WNO589845 WXK589844:WXK589845 T655380:T655381 KY655380:KY655381 UU655380:UU655381 AEQ655380:AEQ655381 AOM655380:AOM655381 AYI655380:AYI655381 BIE655380:BIE655381 BSA655380:BSA655381 CBW655380:CBW655381 CLS655380:CLS655381 CVO655380:CVO655381 DFK655380:DFK655381 DPG655380:DPG655381 DZC655380:DZC655381 EIY655380:EIY655381 ESU655380:ESU655381 FCQ655380:FCQ655381 FMM655380:FMM655381 FWI655380:FWI655381 GGE655380:GGE655381 GQA655380:GQA655381 GZW655380:GZW655381 HJS655380:HJS655381 HTO655380:HTO655381 IDK655380:IDK655381 ING655380:ING655381 IXC655380:IXC655381 JGY655380:JGY655381 JQU655380:JQU655381 KAQ655380:KAQ655381 KKM655380:KKM655381 KUI655380:KUI655381 LEE655380:LEE655381 LOA655380:LOA655381 LXW655380:LXW655381 MHS655380:MHS655381 MRO655380:MRO655381 NBK655380:NBK655381 NLG655380:NLG655381 NVC655380:NVC655381 OEY655380:OEY655381 OOU655380:OOU655381 OYQ655380:OYQ655381 PIM655380:PIM655381 PSI655380:PSI655381 QCE655380:QCE655381 QMA655380:QMA655381 QVW655380:QVW655381 RFS655380:RFS655381 RPO655380:RPO655381 RZK655380:RZK655381 SJG655380:SJG655381 STC655380:STC655381 TCY655380:TCY655381 TMU655380:TMU655381 TWQ655380:TWQ655381 UGM655380:UGM655381 UQI655380:UQI655381 VAE655380:VAE655381 VKA655380:VKA655381 VTW655380:VTW655381 WDS655380:WDS655381 WNO655380:WNO655381 WXK655380:WXK655381 T720916:T720917 KY720916:KY720917 UU720916:UU720917 AEQ720916:AEQ720917 AOM720916:AOM720917 AYI720916:AYI720917 BIE720916:BIE720917 BSA720916:BSA720917 CBW720916:CBW720917 CLS720916:CLS720917 CVO720916:CVO720917 DFK720916:DFK720917 DPG720916:DPG720917 DZC720916:DZC720917 EIY720916:EIY720917 ESU720916:ESU720917 FCQ720916:FCQ720917 FMM720916:FMM720917 FWI720916:FWI720917 GGE720916:GGE720917 GQA720916:GQA720917 GZW720916:GZW720917 HJS720916:HJS720917 HTO720916:HTO720917 IDK720916:IDK720917 ING720916:ING720917 IXC720916:IXC720917 JGY720916:JGY720917 JQU720916:JQU720917 KAQ720916:KAQ720917 KKM720916:KKM720917 KUI720916:KUI720917 LEE720916:LEE720917 LOA720916:LOA720917 LXW720916:LXW720917 MHS720916:MHS720917 MRO720916:MRO720917 NBK720916:NBK720917 NLG720916:NLG720917 NVC720916:NVC720917 OEY720916:OEY720917 OOU720916:OOU720917 OYQ720916:OYQ720917 PIM720916:PIM720917 PSI720916:PSI720917 QCE720916:QCE720917 QMA720916:QMA720917 QVW720916:QVW720917 RFS720916:RFS720917 RPO720916:RPO720917 RZK720916:RZK720917 SJG720916:SJG720917 STC720916:STC720917 TCY720916:TCY720917 TMU720916:TMU720917 TWQ720916:TWQ720917 UGM720916:UGM720917 UQI720916:UQI720917 VAE720916:VAE720917 VKA720916:VKA720917 VTW720916:VTW720917 WDS720916:WDS720917 WNO720916:WNO720917 WXK720916:WXK720917 T786452:T786453 KY786452:KY786453 UU786452:UU786453 AEQ786452:AEQ786453 AOM786452:AOM786453 AYI786452:AYI786453 BIE786452:BIE786453 BSA786452:BSA786453 CBW786452:CBW786453 CLS786452:CLS786453 CVO786452:CVO786453 DFK786452:DFK786453 DPG786452:DPG786453 DZC786452:DZC786453 EIY786452:EIY786453 ESU786452:ESU786453 FCQ786452:FCQ786453 FMM786452:FMM786453 FWI786452:FWI786453 GGE786452:GGE786453 GQA786452:GQA786453 GZW786452:GZW786453 HJS786452:HJS786453 HTO786452:HTO786453 IDK786452:IDK786453 ING786452:ING786453 IXC786452:IXC786453 JGY786452:JGY786453 JQU786452:JQU786453 KAQ786452:KAQ786453 KKM786452:KKM786453 KUI786452:KUI786453 LEE786452:LEE786453 LOA786452:LOA786453 LXW786452:LXW786453 MHS786452:MHS786453 MRO786452:MRO786453 NBK786452:NBK786453 NLG786452:NLG786453 NVC786452:NVC786453 OEY786452:OEY786453 OOU786452:OOU786453 OYQ786452:OYQ786453 PIM786452:PIM786453 PSI786452:PSI786453 QCE786452:QCE786453 QMA786452:QMA786453 QVW786452:QVW786453 RFS786452:RFS786453 RPO786452:RPO786453 RZK786452:RZK786453 SJG786452:SJG786453 STC786452:STC786453 TCY786452:TCY786453 TMU786452:TMU786453 TWQ786452:TWQ786453 UGM786452:UGM786453 UQI786452:UQI786453 VAE786452:VAE786453 VKA786452:VKA786453 VTW786452:VTW786453 WDS786452:WDS786453 WNO786452:WNO786453 WXK786452:WXK786453 T851988:T851989 KY851988:KY851989 UU851988:UU851989 AEQ851988:AEQ851989 AOM851988:AOM851989 AYI851988:AYI851989 BIE851988:BIE851989 BSA851988:BSA851989 CBW851988:CBW851989 CLS851988:CLS851989 CVO851988:CVO851989 DFK851988:DFK851989 DPG851988:DPG851989 DZC851988:DZC851989 EIY851988:EIY851989 ESU851988:ESU851989 FCQ851988:FCQ851989 FMM851988:FMM851989 FWI851988:FWI851989 GGE851988:GGE851989 GQA851988:GQA851989 GZW851988:GZW851989 HJS851988:HJS851989 HTO851988:HTO851989 IDK851988:IDK851989 ING851988:ING851989 IXC851988:IXC851989 JGY851988:JGY851989 JQU851988:JQU851989 KAQ851988:KAQ851989 KKM851988:KKM851989 KUI851988:KUI851989 LEE851988:LEE851989 LOA851988:LOA851989 LXW851988:LXW851989 MHS851988:MHS851989 MRO851988:MRO851989 NBK851988:NBK851989 NLG851988:NLG851989 NVC851988:NVC851989 OEY851988:OEY851989 OOU851988:OOU851989 OYQ851988:OYQ851989 PIM851988:PIM851989 PSI851988:PSI851989 QCE851988:QCE851989 QMA851988:QMA851989 QVW851988:QVW851989 RFS851988:RFS851989 RPO851988:RPO851989 RZK851988:RZK851989 SJG851988:SJG851989 STC851988:STC851989 TCY851988:TCY851989 TMU851988:TMU851989 TWQ851988:TWQ851989 UGM851988:UGM851989 UQI851988:UQI851989 VAE851988:VAE851989 VKA851988:VKA851989 VTW851988:VTW851989 WDS851988:WDS851989 WNO851988:WNO851989 WXK851988:WXK851989 T917524:T917525 KY917524:KY917525 UU917524:UU917525 AEQ917524:AEQ917525 AOM917524:AOM917525 AYI917524:AYI917525 BIE917524:BIE917525 BSA917524:BSA917525 CBW917524:CBW917525 CLS917524:CLS917525 CVO917524:CVO917525 DFK917524:DFK917525 DPG917524:DPG917525 DZC917524:DZC917525 EIY917524:EIY917525 ESU917524:ESU917525 FCQ917524:FCQ917525 FMM917524:FMM917525 FWI917524:FWI917525 GGE917524:GGE917525 GQA917524:GQA917525 GZW917524:GZW917525 HJS917524:HJS917525 HTO917524:HTO917525 IDK917524:IDK917525 ING917524:ING917525 IXC917524:IXC917525 JGY917524:JGY917525 JQU917524:JQU917525 KAQ917524:KAQ917525 KKM917524:KKM917525 KUI917524:KUI917525 LEE917524:LEE917525 LOA917524:LOA917525 LXW917524:LXW917525 MHS917524:MHS917525 MRO917524:MRO917525 NBK917524:NBK917525 NLG917524:NLG917525 NVC917524:NVC917525 OEY917524:OEY917525 OOU917524:OOU917525 OYQ917524:OYQ917525 PIM917524:PIM917525 PSI917524:PSI917525 QCE917524:QCE917525 QMA917524:QMA917525 QVW917524:QVW917525 RFS917524:RFS917525 RPO917524:RPO917525 RZK917524:RZK917525 SJG917524:SJG917525 STC917524:STC917525 TCY917524:TCY917525 TMU917524:TMU917525 TWQ917524:TWQ917525 UGM917524:UGM917525 UQI917524:UQI917525 VAE917524:VAE917525 VKA917524:VKA917525 VTW917524:VTW917525 WDS917524:WDS917525 WNO917524:WNO917525 WXK917524:WXK917525 T983060:T983061 KY983060:KY983061 UU983060:UU983061 AEQ983060:AEQ983061 AOM983060:AOM983061 AYI983060:AYI983061 BIE983060:BIE983061 BSA983060:BSA983061 CBW983060:CBW983061 CLS983060:CLS983061 CVO983060:CVO983061 DFK983060:DFK983061 DPG983060:DPG983061 DZC983060:DZC983061 EIY983060:EIY983061 ESU983060:ESU983061 FCQ983060:FCQ983061 FMM983060:FMM983061 FWI983060:FWI983061 GGE983060:GGE983061 GQA983060:GQA983061 GZW983060:GZW983061 HJS983060:HJS983061 HTO983060:HTO983061 IDK983060:IDK983061 ING983060:ING983061 IXC983060:IXC983061 JGY983060:JGY983061 JQU983060:JQU983061 KAQ983060:KAQ983061 KKM983060:KKM983061 KUI983060:KUI983061 LEE983060:LEE983061 LOA983060:LOA983061 LXW983060:LXW983061 MHS983060:MHS983061 MRO983060:MRO983061 NBK983060:NBK983061 NLG983060:NLG983061 NVC983060:NVC983061 OEY983060:OEY983061 OOU983060:OOU983061 OYQ983060:OYQ983061 PIM983060:PIM983061 PSI983060:PSI983061 QCE983060:QCE983061 QMA983060:QMA983061 QVW983060:QVW983061 RFS983060:RFS983061 RPO983060:RPO983061 RZK983060:RZK983061 SJG983060:SJG983061 STC983060:STC983061 TCY983060:TCY983061 TMU983060:TMU983061 TWQ983060:TWQ983061 UGM983060:UGM983061 UQI983060:UQI983061 VAE983060:VAE983061 VKA983060:VKA983061 VTW983060:VTW983061 WDS983060:WDS983061 WNO983060:WNO983061 R24:R25 KW24:KW25 US24:US25 AEO24:AEO25 AOK24:AOK25 AYG24:AYG25 BIC24:BIC25 BRY24:BRY25 CBU24:CBU25 CLQ24:CLQ25 CVM24:CVM25 DFI24:DFI25 DPE24:DPE25 DZA24:DZA25 EIW24:EIW25 ESS24:ESS25 FCO24:FCO25 FMK24:FMK25 FWG24:FWG25 GGC24:GGC25 GPY24:GPY25 GZU24:GZU25 HJQ24:HJQ25 HTM24:HTM25 IDI24:IDI25 INE24:INE25 IXA24:IXA25 JGW24:JGW25 JQS24:JQS25 KAO24:KAO25 KKK24:KKK25 KUG24:KUG25 LEC24:LEC25 LNY24:LNY25 LXU24:LXU25 MHQ24:MHQ25 MRM24:MRM25 NBI24:NBI25 NLE24:NLE25 NVA24:NVA25 OEW24:OEW25 OOS24:OOS25 OYO24:OYO25 PIK24:PIK25 PSG24:PSG25 QCC24:QCC25 QLY24:QLY25 QVU24:QVU25 RFQ24:RFQ25 RPM24:RPM25 RZI24:RZI25 SJE24:SJE25 STA24:STA25 TCW24:TCW25 TMS24:TMS25 TWO24:TWO25 UGK24:UGK25 UQG24:UQG25 VAC24:VAC25 VJY24:VJY25 VTU24:VTU25 WDQ24:WDQ25 WNM24:WNM25 WXI24:WXI25 T24:T25 KY24:KY25 UU24:UU25 AEQ24:AEQ25 AOM24:AOM25 AYI24:AYI25 BIE24:BIE25 BSA24:BSA25 CBW24:CBW25 CLS24:CLS25 CVO24:CVO25 DFK24:DFK25 DPG24:DPG25 DZC24:DZC25 EIY24:EIY25 ESU24:ESU25 FCQ24:FCQ25 FMM24:FMM25 FWI24:FWI25 GGE24:GGE25 GQA24:GQA25 GZW24:GZW25 HJS24:HJS25 HTO24:HTO25 IDK24:IDK25 ING24:ING25 IXC24:IXC25 JGY24:JGY25 JQU24:JQU25 KAQ24:KAQ25 KKM24:KKM25 KUI24:KUI25 LEE24:LEE25 LOA24:LOA25 LXW24:LXW25 MHS24:MHS25 MRO24:MRO25 NBK24:NBK25 NLG24:NLG25 NVC24:NVC25 OEY24:OEY25 OOU24:OOU25 OYQ24:OYQ25 PIM24:PIM25 PSI24:PSI25 QCE24:QCE25 QMA24:QMA25 QVW24:QVW25 RFS24:RFS25 RPO24:RPO25 RZK24:RZK25 SJG24:SJG25 STC24:STC25 TCY24:TCY25 TMU24:TMU25 TWQ24:TWQ25 UGM24:UGM25 UQI24:UQI25 VAE24:VAE25 VKA24:VKA25 VTW24:VTW25 WDS24:WDS25 WNO24:WNO25 WXK24:WXK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AF65556:AF65557 AF131092:AF131093 AF196628:AF196629 AF262164:AF262165 AF327700:AF327701 AF393236:AF393237 AF458772:AF458773 AF524308:AF524309 AF589844:AF589845 AF655380:AF655381 AF720916:AF720917 AF786452:AF786453 AF851988:AF851989 AF917524:AF917525 AF983060:AF983061 AH65556:AH65557 AH131092:AH131093 AH196628:AH196629 AH262164:AH262165 AH327700:AH327701 AH393236:AH393237 AH458772:AH458773 AH524308:AH524309 AH589844:AH589845 AH655380:AH655381 AH720916:AH720917 AH786452:AH786453 AH851988:AH851989 AH917524:AH917525 AH983060:AH983061 AF24:AF25 AH24:AH25 AM65556:AM65557 AM131092:AM131093 AM196628:AM196629 AM262164:AM262165 AM327700:AM327701 AM393236:AM393237 AM458772:AM458773 AM524308:AM524309 AM589844:AM589845 AM655380:AM655381 AM720916:AM720917 AM786452:AM786453 AM851988:AM851989 AM917524:AM917525 AM983060:AM983061 AO65556:AO65557 AO131092:AO131093 AO196628:AO196629 AO262164:AO262165 AO327700:AO327701 AO393236:AO393237 AO458772:AO458773 AO524308:AO524309 AO589844:AO589845 AO655380:AO655381 AO720916:AO720917 AO786452:AO786453 AO851988:AO851989 AO917524:AO917525 AO983060:AO983061 AM24:AM25 AO24:AO25 AT65556:AT65557 AT131092:AT131093 AT196628:AT196629 AT262164:AT262165 AT327700:AT327701 AT393236:AT393237 AT458772:AT458773 AT524308:AT524309 AT589844:AT589845 AT655380:AT655381 AT720916:AT720917 AT786452:AT786453 AT851988:AT851989 AT917524:AT917525 AT983060:AT983061 AV65556:AV65557 AV131092:AV131093 AV196628:AV196629 AV262164:AV262165 AV327700:AV327701 AV393236:AV393237 AV458772:AV458773 AV524308:AV524309 AV589844:AV589845 AV655380:AV655381 AV720916:AV720917 AV786452:AV786453 AV851988:AV851989 AV917524:AV917525 AV983060:AV983061 AT24:AT25 AV24:AV25 BA65556:BA65557 BA131092:BA131093 BA196628:BA196629 BA262164:BA262165 BA327700:BA327701 BA393236:BA393237 BA458772:BA458773 BA524308:BA524309 BA589844:BA589845 BA655380:BA655381 BA720916:BA720917 BA786452:BA786453 BA851988:BA851989 BA917524:BA917525 BA983060:BA983061 BC65556:BC65557 BC131092:BC131093 BC196628:BC196629 BC262164:BC262165 BC327700:BC327701 BC393236:BC393237 BC458772:BC458773 BC524308:BC524309 BC589844:BC589845 BC655380:BC655381 BC720916:BC720917 BC786452:BC786453 BC851988:BC851989 BC917524:BC917525 BC983060:BC983061 BA24:BA25 BC24:BC25"/>
    <dataValidation allowBlank="1" showInputMessage="1" showErrorMessage="1" prompt="Для выбора выполните двойной щелчок левой клавиши мыши по соответствующей ячейке." sqref="U65556 S65556:S65557 KX65556:KX65557 UT65556:UT65557 AEP65556:AEP65557 AOL65556:AOL65557 AYH65556:AYH65557 BID65556:BID65557 BRZ65556:BRZ65557 CBV65556:CBV65557 CLR65556:CLR65557 CVN65556:CVN65557 DFJ65556:DFJ65557 DPF65556:DPF65557 DZB65556:DZB65557 EIX65556:EIX65557 EST65556:EST65557 FCP65556:FCP65557 FML65556:FML65557 FWH65556:FWH65557 GGD65556:GGD65557 GPZ65556:GPZ65557 GZV65556:GZV65557 HJR65556:HJR65557 HTN65556:HTN65557 IDJ65556:IDJ65557 INF65556:INF65557 IXB65556:IXB65557 JGX65556:JGX65557 JQT65556:JQT65557 KAP65556:KAP65557 KKL65556:KKL65557 KUH65556:KUH65557 LED65556:LED65557 LNZ65556:LNZ65557 LXV65556:LXV65557 MHR65556:MHR65557 MRN65556:MRN65557 NBJ65556:NBJ65557 NLF65556:NLF65557 NVB65556:NVB65557 OEX65556:OEX65557 OOT65556:OOT65557 OYP65556:OYP65557 PIL65556:PIL65557 PSH65556:PSH65557 QCD65556:QCD65557 QLZ65556:QLZ65557 QVV65556:QVV65557 RFR65556:RFR65557 RPN65556:RPN65557 RZJ65556:RZJ65557 SJF65556:SJF65557 STB65556:STB65557 TCX65556:TCX65557 TMT65556:TMT65557 TWP65556:TWP65557 UGL65556:UGL65557 UQH65556:UQH65557 VAD65556:VAD65557 VJZ65556:VJZ65557 VTV65556:VTV65557 WDR65556:WDR65557 WNN65556:WNN65557 WXJ65556:WXJ65557 S131092:S131093 KX131092:KX131093 UT131092:UT131093 AEP131092:AEP131093 AOL131092:AOL131093 AYH131092:AYH131093 BID131092:BID131093 BRZ131092:BRZ131093 CBV131092:CBV131093 CLR131092:CLR131093 CVN131092:CVN131093 DFJ131092:DFJ131093 DPF131092:DPF131093 DZB131092:DZB131093 EIX131092:EIX131093 EST131092:EST131093 FCP131092:FCP131093 FML131092:FML131093 FWH131092:FWH131093 GGD131092:GGD131093 GPZ131092:GPZ131093 GZV131092:GZV131093 HJR131092:HJR131093 HTN131092:HTN131093 IDJ131092:IDJ131093 INF131092:INF131093 IXB131092:IXB131093 JGX131092:JGX131093 JQT131092:JQT131093 KAP131092:KAP131093 KKL131092:KKL131093 KUH131092:KUH131093 LED131092:LED131093 LNZ131092:LNZ131093 LXV131092:LXV131093 MHR131092:MHR131093 MRN131092:MRN131093 NBJ131092:NBJ131093 NLF131092:NLF131093 NVB131092:NVB131093 OEX131092:OEX131093 OOT131092:OOT131093 OYP131092:OYP131093 PIL131092:PIL131093 PSH131092:PSH131093 QCD131092:QCD131093 QLZ131092:QLZ131093 QVV131092:QVV131093 RFR131092:RFR131093 RPN131092:RPN131093 RZJ131092:RZJ131093 SJF131092:SJF131093 STB131092:STB131093 TCX131092:TCX131093 TMT131092:TMT131093 TWP131092:TWP131093 UGL131092:UGL131093 UQH131092:UQH131093 VAD131092:VAD131093 VJZ131092:VJZ131093 VTV131092:VTV131093 WDR131092:WDR131093 WNN131092:WNN131093 WXJ131092:WXJ131093 S196628:S196629 KX196628:KX196629 UT196628:UT196629 AEP196628:AEP196629 AOL196628:AOL196629 AYH196628:AYH196629 BID196628:BID196629 BRZ196628:BRZ196629 CBV196628:CBV196629 CLR196628:CLR196629 CVN196628:CVN196629 DFJ196628:DFJ196629 DPF196628:DPF196629 DZB196628:DZB196629 EIX196628:EIX196629 EST196628:EST196629 FCP196628:FCP196629 FML196628:FML196629 FWH196628:FWH196629 GGD196628:GGD196629 GPZ196628:GPZ196629 GZV196628:GZV196629 HJR196628:HJR196629 HTN196628:HTN196629 IDJ196628:IDJ196629 INF196628:INF196629 IXB196628:IXB196629 JGX196628:JGX196629 JQT196628:JQT196629 KAP196628:KAP196629 KKL196628:KKL196629 KUH196628:KUH196629 LED196628:LED196629 LNZ196628:LNZ196629 LXV196628:LXV196629 MHR196628:MHR196629 MRN196628:MRN196629 NBJ196628:NBJ196629 NLF196628:NLF196629 NVB196628:NVB196629 OEX196628:OEX196629 OOT196628:OOT196629 OYP196628:OYP196629 PIL196628:PIL196629 PSH196628:PSH196629 QCD196628:QCD196629 QLZ196628:QLZ196629 QVV196628:QVV196629 RFR196628:RFR196629 RPN196628:RPN196629 RZJ196628:RZJ196629 SJF196628:SJF196629 STB196628:STB196629 TCX196628:TCX196629 TMT196628:TMT196629 TWP196628:TWP196629 UGL196628:UGL196629 UQH196628:UQH196629 VAD196628:VAD196629 VJZ196628:VJZ196629 VTV196628:VTV196629 WDR196628:WDR196629 WNN196628:WNN196629 WXJ196628:WXJ196629 S262164:S262165 KX262164:KX262165 UT262164:UT262165 AEP262164:AEP262165 AOL262164:AOL262165 AYH262164:AYH262165 BID262164:BID262165 BRZ262164:BRZ262165 CBV262164:CBV262165 CLR262164:CLR262165 CVN262164:CVN262165 DFJ262164:DFJ262165 DPF262164:DPF262165 DZB262164:DZB262165 EIX262164:EIX262165 EST262164:EST262165 FCP262164:FCP262165 FML262164:FML262165 FWH262164:FWH262165 GGD262164:GGD262165 GPZ262164:GPZ262165 GZV262164:GZV262165 HJR262164:HJR262165 HTN262164:HTN262165 IDJ262164:IDJ262165 INF262164:INF262165 IXB262164:IXB262165 JGX262164:JGX262165 JQT262164:JQT262165 KAP262164:KAP262165 KKL262164:KKL262165 KUH262164:KUH262165 LED262164:LED262165 LNZ262164:LNZ262165 LXV262164:LXV262165 MHR262164:MHR262165 MRN262164:MRN262165 NBJ262164:NBJ262165 NLF262164:NLF262165 NVB262164:NVB262165 OEX262164:OEX262165 OOT262164:OOT262165 OYP262164:OYP262165 PIL262164:PIL262165 PSH262164:PSH262165 QCD262164:QCD262165 QLZ262164:QLZ262165 QVV262164:QVV262165 RFR262164:RFR262165 RPN262164:RPN262165 RZJ262164:RZJ262165 SJF262164:SJF262165 STB262164:STB262165 TCX262164:TCX262165 TMT262164:TMT262165 TWP262164:TWP262165 UGL262164:UGL262165 UQH262164:UQH262165 VAD262164:VAD262165 VJZ262164:VJZ262165 VTV262164:VTV262165 WDR262164:WDR262165 WNN262164:WNN262165 WXJ262164:WXJ262165 S327700:S327701 KX327700:KX327701 UT327700:UT327701 AEP327700:AEP327701 AOL327700:AOL327701 AYH327700:AYH327701 BID327700:BID327701 BRZ327700:BRZ327701 CBV327700:CBV327701 CLR327700:CLR327701 CVN327700:CVN327701 DFJ327700:DFJ327701 DPF327700:DPF327701 DZB327700:DZB327701 EIX327700:EIX327701 EST327700:EST327701 FCP327700:FCP327701 FML327700:FML327701 FWH327700:FWH327701 GGD327700:GGD327701 GPZ327700:GPZ327701 GZV327700:GZV327701 HJR327700:HJR327701 HTN327700:HTN327701 IDJ327700:IDJ327701 INF327700:INF327701 IXB327700:IXB327701 JGX327700:JGX327701 JQT327700:JQT327701 KAP327700:KAP327701 KKL327700:KKL327701 KUH327700:KUH327701 LED327700:LED327701 LNZ327700:LNZ327701 LXV327700:LXV327701 MHR327700:MHR327701 MRN327700:MRN327701 NBJ327700:NBJ327701 NLF327700:NLF327701 NVB327700:NVB327701 OEX327700:OEX327701 OOT327700:OOT327701 OYP327700:OYP327701 PIL327700:PIL327701 PSH327700:PSH327701 QCD327700:QCD327701 QLZ327700:QLZ327701 QVV327700:QVV327701 RFR327700:RFR327701 RPN327700:RPN327701 RZJ327700:RZJ327701 SJF327700:SJF327701 STB327700:STB327701 TCX327700:TCX327701 TMT327700:TMT327701 TWP327700:TWP327701 UGL327700:UGL327701 UQH327700:UQH327701 VAD327700:VAD327701 VJZ327700:VJZ327701 VTV327700:VTV327701 WDR327700:WDR327701 WNN327700:WNN327701 WXJ327700:WXJ327701 S393236:S393237 KX393236:KX393237 UT393236:UT393237 AEP393236:AEP393237 AOL393236:AOL393237 AYH393236:AYH393237 BID393236:BID393237 BRZ393236:BRZ393237 CBV393236:CBV393237 CLR393236:CLR393237 CVN393236:CVN393237 DFJ393236:DFJ393237 DPF393236:DPF393237 DZB393236:DZB393237 EIX393236:EIX393237 EST393236:EST393237 FCP393236:FCP393237 FML393236:FML393237 FWH393236:FWH393237 GGD393236:GGD393237 GPZ393236:GPZ393237 GZV393236:GZV393237 HJR393236:HJR393237 HTN393236:HTN393237 IDJ393236:IDJ393237 INF393236:INF393237 IXB393236:IXB393237 JGX393236:JGX393237 JQT393236:JQT393237 KAP393236:KAP393237 KKL393236:KKL393237 KUH393236:KUH393237 LED393236:LED393237 LNZ393236:LNZ393237 LXV393236:LXV393237 MHR393236:MHR393237 MRN393236:MRN393237 NBJ393236:NBJ393237 NLF393236:NLF393237 NVB393236:NVB393237 OEX393236:OEX393237 OOT393236:OOT393237 OYP393236:OYP393237 PIL393236:PIL393237 PSH393236:PSH393237 QCD393236:QCD393237 QLZ393236:QLZ393237 QVV393236:QVV393237 RFR393236:RFR393237 RPN393236:RPN393237 RZJ393236:RZJ393237 SJF393236:SJF393237 STB393236:STB393237 TCX393236:TCX393237 TMT393236:TMT393237 TWP393236:TWP393237 UGL393236:UGL393237 UQH393236:UQH393237 VAD393236:VAD393237 VJZ393236:VJZ393237 VTV393236:VTV393237 WDR393236:WDR393237 WNN393236:WNN393237 WXJ393236:WXJ393237 S458772:S458773 KX458772:KX458773 UT458772:UT458773 AEP458772:AEP458773 AOL458772:AOL458773 AYH458772:AYH458773 BID458772:BID458773 BRZ458772:BRZ458773 CBV458772:CBV458773 CLR458772:CLR458773 CVN458772:CVN458773 DFJ458772:DFJ458773 DPF458772:DPF458773 DZB458772:DZB458773 EIX458772:EIX458773 EST458772:EST458773 FCP458772:FCP458773 FML458772:FML458773 FWH458772:FWH458773 GGD458772:GGD458773 GPZ458772:GPZ458773 GZV458772:GZV458773 HJR458772:HJR458773 HTN458772:HTN458773 IDJ458772:IDJ458773 INF458772:INF458773 IXB458772:IXB458773 JGX458772:JGX458773 JQT458772:JQT458773 KAP458772:KAP458773 KKL458772:KKL458773 KUH458772:KUH458773 LED458772:LED458773 LNZ458772:LNZ458773 LXV458772:LXV458773 MHR458772:MHR458773 MRN458772:MRN458773 NBJ458772:NBJ458773 NLF458772:NLF458773 NVB458772:NVB458773 OEX458772:OEX458773 OOT458772:OOT458773 OYP458772:OYP458773 PIL458772:PIL458773 PSH458772:PSH458773 QCD458772:QCD458773 QLZ458772:QLZ458773 QVV458772:QVV458773 RFR458772:RFR458773 RPN458772:RPN458773 RZJ458772:RZJ458773 SJF458772:SJF458773 STB458772:STB458773 TCX458772:TCX458773 TMT458772:TMT458773 TWP458772:TWP458773 UGL458772:UGL458773 UQH458772:UQH458773 VAD458772:VAD458773 VJZ458772:VJZ458773 VTV458772:VTV458773 WDR458772:WDR458773 WNN458772:WNN458773 WXJ458772:WXJ458773 S524308:S524309 KX524308:KX524309 UT524308:UT524309 AEP524308:AEP524309 AOL524308:AOL524309 AYH524308:AYH524309 BID524308:BID524309 BRZ524308:BRZ524309 CBV524308:CBV524309 CLR524308:CLR524309 CVN524308:CVN524309 DFJ524308:DFJ524309 DPF524308:DPF524309 DZB524308:DZB524309 EIX524308:EIX524309 EST524308:EST524309 FCP524308:FCP524309 FML524308:FML524309 FWH524308:FWH524309 GGD524308:GGD524309 GPZ524308:GPZ524309 GZV524308:GZV524309 HJR524308:HJR524309 HTN524308:HTN524309 IDJ524308:IDJ524309 INF524308:INF524309 IXB524308:IXB524309 JGX524308:JGX524309 JQT524308:JQT524309 KAP524308:KAP524309 KKL524308:KKL524309 KUH524308:KUH524309 LED524308:LED524309 LNZ524308:LNZ524309 LXV524308:LXV524309 MHR524308:MHR524309 MRN524308:MRN524309 NBJ524308:NBJ524309 NLF524308:NLF524309 NVB524308:NVB524309 OEX524308:OEX524309 OOT524308:OOT524309 OYP524308:OYP524309 PIL524308:PIL524309 PSH524308:PSH524309 QCD524308:QCD524309 QLZ524308:QLZ524309 QVV524308:QVV524309 RFR524308:RFR524309 RPN524308:RPN524309 RZJ524308:RZJ524309 SJF524308:SJF524309 STB524308:STB524309 TCX524308:TCX524309 TMT524308:TMT524309 TWP524308:TWP524309 UGL524308:UGL524309 UQH524308:UQH524309 VAD524308:VAD524309 VJZ524308:VJZ524309 VTV524308:VTV524309 WDR524308:WDR524309 WNN524308:WNN524309 WXJ524308:WXJ524309 S589844:S589845 KX589844:KX589845 UT589844:UT589845 AEP589844:AEP589845 AOL589844:AOL589845 AYH589844:AYH589845 BID589844:BID589845 BRZ589844:BRZ589845 CBV589844:CBV589845 CLR589844:CLR589845 CVN589844:CVN589845 DFJ589844:DFJ589845 DPF589844:DPF589845 DZB589844:DZB589845 EIX589844:EIX589845 EST589844:EST589845 FCP589844:FCP589845 FML589844:FML589845 FWH589844:FWH589845 GGD589844:GGD589845 GPZ589844:GPZ589845 GZV589844:GZV589845 HJR589844:HJR589845 HTN589844:HTN589845 IDJ589844:IDJ589845 INF589844:INF589845 IXB589844:IXB589845 JGX589844:JGX589845 JQT589844:JQT589845 KAP589844:KAP589845 KKL589844:KKL589845 KUH589844:KUH589845 LED589844:LED589845 LNZ589844:LNZ589845 LXV589844:LXV589845 MHR589844:MHR589845 MRN589844:MRN589845 NBJ589844:NBJ589845 NLF589844:NLF589845 NVB589844:NVB589845 OEX589844:OEX589845 OOT589844:OOT589845 OYP589844:OYP589845 PIL589844:PIL589845 PSH589844:PSH589845 QCD589844:QCD589845 QLZ589844:QLZ589845 QVV589844:QVV589845 RFR589844:RFR589845 RPN589844:RPN589845 RZJ589844:RZJ589845 SJF589844:SJF589845 STB589844:STB589845 TCX589844:TCX589845 TMT589844:TMT589845 TWP589844:TWP589845 UGL589844:UGL589845 UQH589844:UQH589845 VAD589844:VAD589845 VJZ589844:VJZ589845 VTV589844:VTV589845 WDR589844:WDR589845 WNN589844:WNN589845 WXJ589844:WXJ589845 S655380:S655381 KX655380:KX655381 UT655380:UT655381 AEP655380:AEP655381 AOL655380:AOL655381 AYH655380:AYH655381 BID655380:BID655381 BRZ655380:BRZ655381 CBV655380:CBV655381 CLR655380:CLR655381 CVN655380:CVN655381 DFJ655380:DFJ655381 DPF655380:DPF655381 DZB655380:DZB655381 EIX655380:EIX655381 EST655380:EST655381 FCP655380:FCP655381 FML655380:FML655381 FWH655380:FWH655381 GGD655380:GGD655381 GPZ655380:GPZ655381 GZV655380:GZV655381 HJR655380:HJR655381 HTN655380:HTN655381 IDJ655380:IDJ655381 INF655380:INF655381 IXB655380:IXB655381 JGX655380:JGX655381 JQT655380:JQT655381 KAP655380:KAP655381 KKL655380:KKL655381 KUH655380:KUH655381 LED655380:LED655381 LNZ655380:LNZ655381 LXV655380:LXV655381 MHR655380:MHR655381 MRN655380:MRN655381 NBJ655380:NBJ655381 NLF655380:NLF655381 NVB655380:NVB655381 OEX655380:OEX655381 OOT655380:OOT655381 OYP655380:OYP655381 PIL655380:PIL655381 PSH655380:PSH655381 QCD655380:QCD655381 QLZ655380:QLZ655381 QVV655380:QVV655381 RFR655380:RFR655381 RPN655380:RPN655381 RZJ655380:RZJ655381 SJF655380:SJF655381 STB655380:STB655381 TCX655380:TCX655381 TMT655380:TMT655381 TWP655380:TWP655381 UGL655380:UGL655381 UQH655380:UQH655381 VAD655380:VAD655381 VJZ655380:VJZ655381 VTV655380:VTV655381 WDR655380:WDR655381 WNN655380:WNN655381 WXJ655380:WXJ655381 S720916:S720917 KX720916:KX720917 UT720916:UT720917 AEP720916:AEP720917 AOL720916:AOL720917 AYH720916:AYH720917 BID720916:BID720917 BRZ720916:BRZ720917 CBV720916:CBV720917 CLR720916:CLR720917 CVN720916:CVN720917 DFJ720916:DFJ720917 DPF720916:DPF720917 DZB720916:DZB720917 EIX720916:EIX720917 EST720916:EST720917 FCP720916:FCP720917 FML720916:FML720917 FWH720916:FWH720917 GGD720916:GGD720917 GPZ720916:GPZ720917 GZV720916:GZV720917 HJR720916:HJR720917 HTN720916:HTN720917 IDJ720916:IDJ720917 INF720916:INF720917 IXB720916:IXB720917 JGX720916:JGX720917 JQT720916:JQT720917 KAP720916:KAP720917 KKL720916:KKL720917 KUH720916:KUH720917 LED720916:LED720917 LNZ720916:LNZ720917 LXV720916:LXV720917 MHR720916:MHR720917 MRN720916:MRN720917 NBJ720916:NBJ720917 NLF720916:NLF720917 NVB720916:NVB720917 OEX720916:OEX720917 OOT720916:OOT720917 OYP720916:OYP720917 PIL720916:PIL720917 PSH720916:PSH720917 QCD720916:QCD720917 QLZ720916:QLZ720917 QVV720916:QVV720917 RFR720916:RFR720917 RPN720916:RPN720917 RZJ720916:RZJ720917 SJF720916:SJF720917 STB720916:STB720917 TCX720916:TCX720917 TMT720916:TMT720917 TWP720916:TWP720917 UGL720916:UGL720917 UQH720916:UQH720917 VAD720916:VAD720917 VJZ720916:VJZ720917 VTV720916:VTV720917 WDR720916:WDR720917 WNN720916:WNN720917 WXJ720916:WXJ720917 S786452:S786453 KX786452:KX786453 UT786452:UT786453 AEP786452:AEP786453 AOL786452:AOL786453 AYH786452:AYH786453 BID786452:BID786453 BRZ786452:BRZ786453 CBV786452:CBV786453 CLR786452:CLR786453 CVN786452:CVN786453 DFJ786452:DFJ786453 DPF786452:DPF786453 DZB786452:DZB786453 EIX786452:EIX786453 EST786452:EST786453 FCP786452:FCP786453 FML786452:FML786453 FWH786452:FWH786453 GGD786452:GGD786453 GPZ786452:GPZ786453 GZV786452:GZV786453 HJR786452:HJR786453 HTN786452:HTN786453 IDJ786452:IDJ786453 INF786452:INF786453 IXB786452:IXB786453 JGX786452:JGX786453 JQT786452:JQT786453 KAP786452:KAP786453 KKL786452:KKL786453 KUH786452:KUH786453 LED786452:LED786453 LNZ786452:LNZ786453 LXV786452:LXV786453 MHR786452:MHR786453 MRN786452:MRN786453 NBJ786452:NBJ786453 NLF786452:NLF786453 NVB786452:NVB786453 OEX786452:OEX786453 OOT786452:OOT786453 OYP786452:OYP786453 PIL786452:PIL786453 PSH786452:PSH786453 QCD786452:QCD786453 QLZ786452:QLZ786453 QVV786452:QVV786453 RFR786452:RFR786453 RPN786452:RPN786453 RZJ786452:RZJ786453 SJF786452:SJF786453 STB786452:STB786453 TCX786452:TCX786453 TMT786452:TMT786453 TWP786452:TWP786453 UGL786452:UGL786453 UQH786452:UQH786453 VAD786452:VAD786453 VJZ786452:VJZ786453 VTV786452:VTV786453 WDR786452:WDR786453 WNN786452:WNN786453 WXJ786452:WXJ786453 S851988:S851989 KX851988:KX851989 UT851988:UT851989 AEP851988:AEP851989 AOL851988:AOL851989 AYH851988:AYH851989 BID851988:BID851989 BRZ851988:BRZ851989 CBV851988:CBV851989 CLR851988:CLR851989 CVN851988:CVN851989 DFJ851988:DFJ851989 DPF851988:DPF851989 DZB851988:DZB851989 EIX851988:EIX851989 EST851988:EST851989 FCP851988:FCP851989 FML851988:FML851989 FWH851988:FWH851989 GGD851988:GGD851989 GPZ851988:GPZ851989 GZV851988:GZV851989 HJR851988:HJR851989 HTN851988:HTN851989 IDJ851988:IDJ851989 INF851988:INF851989 IXB851988:IXB851989 JGX851988:JGX851989 JQT851988:JQT851989 KAP851988:KAP851989 KKL851988:KKL851989 KUH851988:KUH851989 LED851988:LED851989 LNZ851988:LNZ851989 LXV851988:LXV851989 MHR851988:MHR851989 MRN851988:MRN851989 NBJ851988:NBJ851989 NLF851988:NLF851989 NVB851988:NVB851989 OEX851988:OEX851989 OOT851988:OOT851989 OYP851988:OYP851989 PIL851988:PIL851989 PSH851988:PSH851989 QCD851988:QCD851989 QLZ851988:QLZ851989 QVV851988:QVV851989 RFR851988:RFR851989 RPN851988:RPN851989 RZJ851988:RZJ851989 SJF851988:SJF851989 STB851988:STB851989 TCX851988:TCX851989 TMT851988:TMT851989 TWP851988:TWP851989 UGL851988:UGL851989 UQH851988:UQH851989 VAD851988:VAD851989 VJZ851988:VJZ851989 VTV851988:VTV851989 WDR851988:WDR851989 WNN851988:WNN851989 WXJ851988:WXJ851989 S917524:S917525 KX917524:KX917525 UT917524:UT917525 AEP917524:AEP917525 AOL917524:AOL917525 AYH917524:AYH917525 BID917524:BID917525 BRZ917524:BRZ917525 CBV917524:CBV917525 CLR917524:CLR917525 CVN917524:CVN917525 DFJ917524:DFJ917525 DPF917524:DPF917525 DZB917524:DZB917525 EIX917524:EIX917525 EST917524:EST917525 FCP917524:FCP917525 FML917524:FML917525 FWH917524:FWH917525 GGD917524:GGD917525 GPZ917524:GPZ917525 GZV917524:GZV917525 HJR917524:HJR917525 HTN917524:HTN917525 IDJ917524:IDJ917525 INF917524:INF917525 IXB917524:IXB917525 JGX917524:JGX917525 JQT917524:JQT917525 KAP917524:KAP917525 KKL917524:KKL917525 KUH917524:KUH917525 LED917524:LED917525 LNZ917524:LNZ917525 LXV917524:LXV917525 MHR917524:MHR917525 MRN917524:MRN917525 NBJ917524:NBJ917525 NLF917524:NLF917525 NVB917524:NVB917525 OEX917524:OEX917525 OOT917524:OOT917525 OYP917524:OYP917525 PIL917524:PIL917525 PSH917524:PSH917525 QCD917524:QCD917525 QLZ917524:QLZ917525 QVV917524:QVV917525 RFR917524:RFR917525 RPN917524:RPN917525 RZJ917524:RZJ917525 SJF917524:SJF917525 STB917524:STB917525 TCX917524:TCX917525 TMT917524:TMT917525 TWP917524:TWP917525 UGL917524:UGL917525 UQH917524:UQH917525 VAD917524:VAD917525 VJZ917524:VJZ917525 VTV917524:VTV917525 WDR917524:WDR917525 WNN917524:WNN917525 WXJ917524:WXJ917525 S983060:S983061 KX983060:KX983061 UT983060:UT983061 AEP983060:AEP983061 AOL983060:AOL983061 AYH983060:AYH983061 BID983060:BID983061 BRZ983060:BRZ983061 CBV983060:CBV983061 CLR983060:CLR983061 CVN983060:CVN983061 DFJ983060:DFJ983061 DPF983060:DPF983061 DZB983060:DZB983061 EIX983060:EIX983061 EST983060:EST983061 FCP983060:FCP983061 FML983060:FML983061 FWH983060:FWH983061 GGD983060:GGD983061 GPZ983060:GPZ983061 GZV983060:GZV983061 HJR983060:HJR983061 HTN983060:HTN983061 IDJ983060:IDJ983061 INF983060:INF983061 IXB983060:IXB983061 JGX983060:JGX983061 JQT983060:JQT983061 KAP983060:KAP983061 KKL983060:KKL983061 KUH983060:KUH983061 LED983060:LED983061 LNZ983060:LNZ983061 LXV983060:LXV983061 MHR983060:MHR983061 MRN983060:MRN983061 NBJ983060:NBJ983061 NLF983060:NLF983061 NVB983060:NVB983061 OEX983060:OEX983061 OOT983060:OOT983061 OYP983060:OYP983061 PIL983060:PIL983061 PSH983060:PSH983061 QCD983060:QCD983061 QLZ983060:QLZ983061 QVV983060:QVV983061 RFR983060:RFR983061 RPN983060:RPN983061 RZJ983060:RZJ983061 SJF983060:SJF983061 STB983060:STB983061 TCX983060:TCX983061 TMT983060:TMT983061 TWP983060:TWP983061 UGL983060:UGL983061 UQH983060:UQH983061 VAD983060:VAD983061 VJZ983060:VJZ983061 VTV983060:VTV983061 WDR983060:WDR983061 WNN983060:WNN983061 WXJ983060:WXJ983061 KZ24 UV24 AER24 AON24 AYJ24 BIF24 BSB24 CBX24 CLT24 CVP24 DFL24 DPH24 DZD24 EIZ24 ESV24 FCR24 FMN24 FWJ24 GGF24 GQB24 GZX24 HJT24 HTP24 IDL24 INH24 IXD24 JGZ24 JQV24 KAR24 KKN24 KUJ24 LEF24 LOB24 LXX24 MHT24 MRP24 NBL24 NLH24 NVD24 OEZ24 OOV24 OYR24 PIN24 PSJ24 QCF24 QMB24 QVX24 RFT24 RPP24 RZL24 SJH24 STD24 TCZ24 TMV24 TWR24 UGN24 UQJ24 VAF24 VKB24 VTX24 WDT24 WNP24 WXL24 WXL983060 U131092 KZ65556 UV65556 AER65556 AON65556 AYJ65556 BIF65556 BSB65556 CBX65556 CLT65556 CVP65556 DFL65556 DPH65556 DZD65556 EIZ65556 ESV65556 FCR65556 FMN65556 FWJ65556 GGF65556 GQB65556 GZX65556 HJT65556 HTP65556 IDL65556 INH65556 IXD65556 JGZ65556 JQV65556 KAR65556 KKN65556 KUJ65556 LEF65556 LOB65556 LXX65556 MHT65556 MRP65556 NBL65556 NLH65556 NVD65556 OEZ65556 OOV65556 OYR65556 PIN65556 PSJ65556 QCF65556 QMB65556 QVX65556 RFT65556 RPP65556 RZL65556 SJH65556 STD65556 TCZ65556 TMV65556 TWR65556 UGN65556 UQJ65556 VAF65556 VKB65556 VTX65556 WDT65556 WNP65556 WXL65556 U196628 KZ131092 UV131092 AER131092 AON131092 AYJ131092 BIF131092 BSB131092 CBX131092 CLT131092 CVP131092 DFL131092 DPH131092 DZD131092 EIZ131092 ESV131092 FCR131092 FMN131092 FWJ131092 GGF131092 GQB131092 GZX131092 HJT131092 HTP131092 IDL131092 INH131092 IXD131092 JGZ131092 JQV131092 KAR131092 KKN131092 KUJ131092 LEF131092 LOB131092 LXX131092 MHT131092 MRP131092 NBL131092 NLH131092 NVD131092 OEZ131092 OOV131092 OYR131092 PIN131092 PSJ131092 QCF131092 QMB131092 QVX131092 RFT131092 RPP131092 RZL131092 SJH131092 STD131092 TCZ131092 TMV131092 TWR131092 UGN131092 UQJ131092 VAF131092 VKB131092 VTX131092 WDT131092 WNP131092 WXL131092 U262164 KZ196628 UV196628 AER196628 AON196628 AYJ196628 BIF196628 BSB196628 CBX196628 CLT196628 CVP196628 DFL196628 DPH196628 DZD196628 EIZ196628 ESV196628 FCR196628 FMN196628 FWJ196628 GGF196628 GQB196628 GZX196628 HJT196628 HTP196628 IDL196628 INH196628 IXD196628 JGZ196628 JQV196628 KAR196628 KKN196628 KUJ196628 LEF196628 LOB196628 LXX196628 MHT196628 MRP196628 NBL196628 NLH196628 NVD196628 OEZ196628 OOV196628 OYR196628 PIN196628 PSJ196628 QCF196628 QMB196628 QVX196628 RFT196628 RPP196628 RZL196628 SJH196628 STD196628 TCZ196628 TMV196628 TWR196628 UGN196628 UQJ196628 VAF196628 VKB196628 VTX196628 WDT196628 WNP196628 WXL196628 U327700 KZ262164 UV262164 AER262164 AON262164 AYJ262164 BIF262164 BSB262164 CBX262164 CLT262164 CVP262164 DFL262164 DPH262164 DZD262164 EIZ262164 ESV262164 FCR262164 FMN262164 FWJ262164 GGF262164 GQB262164 GZX262164 HJT262164 HTP262164 IDL262164 INH262164 IXD262164 JGZ262164 JQV262164 KAR262164 KKN262164 KUJ262164 LEF262164 LOB262164 LXX262164 MHT262164 MRP262164 NBL262164 NLH262164 NVD262164 OEZ262164 OOV262164 OYR262164 PIN262164 PSJ262164 QCF262164 QMB262164 QVX262164 RFT262164 RPP262164 RZL262164 SJH262164 STD262164 TCZ262164 TMV262164 TWR262164 UGN262164 UQJ262164 VAF262164 VKB262164 VTX262164 WDT262164 WNP262164 WXL262164 U393236 KZ327700 UV327700 AER327700 AON327700 AYJ327700 BIF327700 BSB327700 CBX327700 CLT327700 CVP327700 DFL327700 DPH327700 DZD327700 EIZ327700 ESV327700 FCR327700 FMN327700 FWJ327700 GGF327700 GQB327700 GZX327700 HJT327700 HTP327700 IDL327700 INH327700 IXD327700 JGZ327700 JQV327700 KAR327700 KKN327700 KUJ327700 LEF327700 LOB327700 LXX327700 MHT327700 MRP327700 NBL327700 NLH327700 NVD327700 OEZ327700 OOV327700 OYR327700 PIN327700 PSJ327700 QCF327700 QMB327700 QVX327700 RFT327700 RPP327700 RZL327700 SJH327700 STD327700 TCZ327700 TMV327700 TWR327700 UGN327700 UQJ327700 VAF327700 VKB327700 VTX327700 WDT327700 WNP327700 WXL327700 U458772 KZ393236 UV393236 AER393236 AON393236 AYJ393236 BIF393236 BSB393236 CBX393236 CLT393236 CVP393236 DFL393236 DPH393236 DZD393236 EIZ393236 ESV393236 FCR393236 FMN393236 FWJ393236 GGF393236 GQB393236 GZX393236 HJT393236 HTP393236 IDL393236 INH393236 IXD393236 JGZ393236 JQV393236 KAR393236 KKN393236 KUJ393236 LEF393236 LOB393236 LXX393236 MHT393236 MRP393236 NBL393236 NLH393236 NVD393236 OEZ393236 OOV393236 OYR393236 PIN393236 PSJ393236 QCF393236 QMB393236 QVX393236 RFT393236 RPP393236 RZL393236 SJH393236 STD393236 TCZ393236 TMV393236 TWR393236 UGN393236 UQJ393236 VAF393236 VKB393236 VTX393236 WDT393236 WNP393236 WXL393236 U524308 KZ458772 UV458772 AER458772 AON458772 AYJ458772 BIF458772 BSB458772 CBX458772 CLT458772 CVP458772 DFL458772 DPH458772 DZD458772 EIZ458772 ESV458772 FCR458772 FMN458772 FWJ458772 GGF458772 GQB458772 GZX458772 HJT458772 HTP458772 IDL458772 INH458772 IXD458772 JGZ458772 JQV458772 KAR458772 KKN458772 KUJ458772 LEF458772 LOB458772 LXX458772 MHT458772 MRP458772 NBL458772 NLH458772 NVD458772 OEZ458772 OOV458772 OYR458772 PIN458772 PSJ458772 QCF458772 QMB458772 QVX458772 RFT458772 RPP458772 RZL458772 SJH458772 STD458772 TCZ458772 TMV458772 TWR458772 UGN458772 UQJ458772 VAF458772 VKB458772 VTX458772 WDT458772 WNP458772 WXL458772 U589844 KZ524308 UV524308 AER524308 AON524308 AYJ524308 BIF524308 BSB524308 CBX524308 CLT524308 CVP524308 DFL524308 DPH524308 DZD524308 EIZ524308 ESV524308 FCR524308 FMN524308 FWJ524308 GGF524308 GQB524308 GZX524308 HJT524308 HTP524308 IDL524308 INH524308 IXD524308 JGZ524308 JQV524308 KAR524308 KKN524308 KUJ524308 LEF524308 LOB524308 LXX524308 MHT524308 MRP524308 NBL524308 NLH524308 NVD524308 OEZ524308 OOV524308 OYR524308 PIN524308 PSJ524308 QCF524308 QMB524308 QVX524308 RFT524308 RPP524308 RZL524308 SJH524308 STD524308 TCZ524308 TMV524308 TWR524308 UGN524308 UQJ524308 VAF524308 VKB524308 VTX524308 WDT524308 WNP524308 WXL524308 U655380 KZ589844 UV589844 AER589844 AON589844 AYJ589844 BIF589844 BSB589844 CBX589844 CLT589844 CVP589844 DFL589844 DPH589844 DZD589844 EIZ589844 ESV589844 FCR589844 FMN589844 FWJ589844 GGF589844 GQB589844 GZX589844 HJT589844 HTP589844 IDL589844 INH589844 IXD589844 JGZ589844 JQV589844 KAR589844 KKN589844 KUJ589844 LEF589844 LOB589844 LXX589844 MHT589844 MRP589844 NBL589844 NLH589844 NVD589844 OEZ589844 OOV589844 OYR589844 PIN589844 PSJ589844 QCF589844 QMB589844 QVX589844 RFT589844 RPP589844 RZL589844 SJH589844 STD589844 TCZ589844 TMV589844 TWR589844 UGN589844 UQJ589844 VAF589844 VKB589844 VTX589844 WDT589844 WNP589844 WXL589844 U720916 KZ655380 UV655380 AER655380 AON655380 AYJ655380 BIF655380 BSB655380 CBX655380 CLT655380 CVP655380 DFL655380 DPH655380 DZD655380 EIZ655380 ESV655380 FCR655380 FMN655380 FWJ655380 GGF655380 GQB655380 GZX655380 HJT655380 HTP655380 IDL655380 INH655380 IXD655380 JGZ655380 JQV655380 KAR655380 KKN655380 KUJ655380 LEF655380 LOB655380 LXX655380 MHT655380 MRP655380 NBL655380 NLH655380 NVD655380 OEZ655380 OOV655380 OYR655380 PIN655380 PSJ655380 QCF655380 QMB655380 QVX655380 RFT655380 RPP655380 RZL655380 SJH655380 STD655380 TCZ655380 TMV655380 TWR655380 UGN655380 UQJ655380 VAF655380 VKB655380 VTX655380 WDT655380 WNP655380 WXL655380 U786452 KZ720916 UV720916 AER720916 AON720916 AYJ720916 BIF720916 BSB720916 CBX720916 CLT720916 CVP720916 DFL720916 DPH720916 DZD720916 EIZ720916 ESV720916 FCR720916 FMN720916 FWJ720916 GGF720916 GQB720916 GZX720916 HJT720916 HTP720916 IDL720916 INH720916 IXD720916 JGZ720916 JQV720916 KAR720916 KKN720916 KUJ720916 LEF720916 LOB720916 LXX720916 MHT720916 MRP720916 NBL720916 NLH720916 NVD720916 OEZ720916 OOV720916 OYR720916 PIN720916 PSJ720916 QCF720916 QMB720916 QVX720916 RFT720916 RPP720916 RZL720916 SJH720916 STD720916 TCZ720916 TMV720916 TWR720916 UGN720916 UQJ720916 VAF720916 VKB720916 VTX720916 WDT720916 WNP720916 WXL720916 U851988 KZ786452 UV786452 AER786452 AON786452 AYJ786452 BIF786452 BSB786452 CBX786452 CLT786452 CVP786452 DFL786452 DPH786452 DZD786452 EIZ786452 ESV786452 FCR786452 FMN786452 FWJ786452 GGF786452 GQB786452 GZX786452 HJT786452 HTP786452 IDL786452 INH786452 IXD786452 JGZ786452 JQV786452 KAR786452 KKN786452 KUJ786452 LEF786452 LOB786452 LXX786452 MHT786452 MRP786452 NBL786452 NLH786452 NVD786452 OEZ786452 OOV786452 OYR786452 PIN786452 PSJ786452 QCF786452 QMB786452 QVX786452 RFT786452 RPP786452 RZL786452 SJH786452 STD786452 TCZ786452 TMV786452 TWR786452 UGN786452 UQJ786452 VAF786452 VKB786452 VTX786452 WDT786452 WNP786452 WXL786452 U917524 KZ851988 UV851988 AER851988 AON851988 AYJ851988 BIF851988 BSB851988 CBX851988 CLT851988 CVP851988 DFL851988 DPH851988 DZD851988 EIZ851988 ESV851988 FCR851988 FMN851988 FWJ851988 GGF851988 GQB851988 GZX851988 HJT851988 HTP851988 IDL851988 INH851988 IXD851988 JGZ851988 JQV851988 KAR851988 KKN851988 KUJ851988 LEF851988 LOB851988 LXX851988 MHT851988 MRP851988 NBL851988 NLH851988 NVD851988 OEZ851988 OOV851988 OYR851988 PIN851988 PSJ851988 QCF851988 QMB851988 QVX851988 RFT851988 RPP851988 RZL851988 SJH851988 STD851988 TCZ851988 TMV851988 TWR851988 UGN851988 UQJ851988 VAF851988 VKB851988 VTX851988 WDT851988 WNP851988 WXL851988 U983060 KZ917524 UV917524 AER917524 AON917524 AYJ917524 BIF917524 BSB917524 CBX917524 CLT917524 CVP917524 DFL917524 DPH917524 DZD917524 EIZ917524 ESV917524 FCR917524 FMN917524 FWJ917524 GGF917524 GQB917524 GZX917524 HJT917524 HTP917524 IDL917524 INH917524 IXD917524 JGZ917524 JQV917524 KAR917524 KKN917524 KUJ917524 LEF917524 LOB917524 LXX917524 MHT917524 MRP917524 NBL917524 NLH917524 NVD917524 OEZ917524 OOV917524 OYR917524 PIN917524 PSJ917524 QCF917524 QMB917524 QVX917524 RFT917524 RPP917524 RZL917524 SJH917524 STD917524 TCZ917524 TMV917524 TWR917524 UGN917524 UQJ917524 VAF917524 VKB917524 VTX917524 WDT917524 WNP917524 WXL917524 WXJ24:WXJ25 KZ983060 UV983060 AER983060 AON983060 AYJ983060 BIF983060 BSB983060 CBX983060 CLT983060 CVP983060 DFL983060 DPH983060 DZD983060 EIZ983060 ESV983060 FCR983060 FMN983060 FWJ983060 GGF983060 GQB983060 GZX983060 HJT983060 HTP983060 IDL983060 INH983060 IXD983060 JGZ983060 JQV983060 KAR983060 KKN983060 KUJ983060 LEF983060 LOB983060 LXX983060 MHT983060 MRP983060 NBL983060 NLH983060 NVD983060 OEZ983060 OOV983060 OYR983060 PIN983060 PSJ983060 QCF983060 QMB983060 QVX983060 RFT983060 RPP983060 RZL983060 SJH983060 STD983060 TCZ983060 TMV983060 TWR983060 UGN983060 UQJ983060 VAF983060 VKB983060 VTX983060 WDT983060 WNP983060 S24:S25 KX24:KX25 UT24:UT25 AEP24:AEP25 AOL24:AOL25 AYH24:AYH25 BID24:BID25 BRZ24:BRZ25 CBV24:CBV25 CLR24:CLR25 CVN24:CVN25 DFJ24:DFJ25 DPF24:DPF25 DZB24:DZB25 EIX24:EIX25 EST24:EST25 FCP24:FCP25 FML24:FML25 FWH24:FWH25 GGD24:GGD25 GPZ24:GPZ25 GZV24:GZV25 HJR24:HJR25 HTN24:HTN25 IDJ24:IDJ25 INF24:INF25 IXB24:IXB25 JGX24:JGX25 JQT24:JQT25 KAP24:KAP25 KKL24:KKL25 KUH24:KUH25 LED24:LED25 LNZ24:LNZ25 LXV24:LXV25 MHR24:MHR25 MRN24:MRN25 NBJ24:NBJ25 NLF24:NLF25 NVB24:NVB25 OEX24:OEX25 OOT24:OOT25 OYP24:OYP25 PIL24:PIL25 PSH24:PSH25 QCD24:QCD25 QLZ24:QLZ25 QVV24:QVV25 RFR24:RFR25 RPN24:RPN25 RZJ24:RZJ25 SJF24:SJF25 STB24:STB25 TCX24:TCX25 TMT24:TMT25 TWP24:TWP25 UGL24:UGL25 UQH24:UQH25 VAD24:VAD25 VJZ24:VJZ25 VTV24:VTV25 WDR24:WDR25 WNN24:WNN25 U24 AB131092 Z65556:Z65557 Z131092:Z131093 Z196628:Z196629 Z262164:Z262165 Z327700:Z327701 Z393236:Z393237 Z458772:Z458773 Z524308:Z524309 Z589844:Z589845 Z655380:Z655381 Z720916:Z720917 Z786452:Z786453 Z851988:Z851989 Z917524:Z917525 Z983060:Z983061 AB196628 AB262164 AB327700 AB393236 AB458772 AB524308 AB589844 AB655380 AB720916 AB786452 AB851988 AB917524 AB983060 AB24 Z24:Z25 AB65556 AI131092 AG65556:AG65557 AG131092:AG131093 AG196628:AG196629 AG262164:AG262165 AG327700:AG327701 AG393236:AG393237 AG458772:AG458773 AG524308:AG524309 AG589844:AG589845 AG655380:AG655381 AG720916:AG720917 AG786452:AG786453 AG851988:AG851989 AG917524:AG917525 AG983060:AG983061 AI196628 AI262164 AI327700 AI393236 AI458772 AI524308 AI589844 AI655380 AI720916 AI786452 AI851988 AI917524 AI983060 AI24 AG24:AG25 AI65556 AP131092 AN65556:AN65557 AN131092:AN131093 AN196628:AN196629 AN262164:AN262165 AN327700:AN327701 AN393236:AN393237 AN458772:AN458773 AN524308:AN524309 AN589844:AN589845 AN655380:AN655381 AN720916:AN720917 AN786452:AN786453 AN851988:AN851989 AN917524:AN917525 AN983060:AN983061 AP196628 AP262164 AP327700 AP393236 AP458772 AP524308 AP589844 AP655380 AP720916 AP786452 AP851988 AP917524 AP983060 AP24 AN24:AN25 AP65556 AW131092 AU65556:AU65557 AU131092:AU131093 AU196628:AU196629 AU262164:AU262165 AU327700:AU327701 AU393236:AU393237 AU458772:AU458773 AU524308:AU524309 AU589844:AU589845 AU655380:AU655381 AU720916:AU720917 AU786452:AU786453 AU851988:AU851989 AU917524:AU917525 AU983060:AU983061 AW196628 AW262164 AW327700 AW393236 AW458772 AW524308 AW589844 AW655380 AW720916 AW786452 AW851988 AW917524 AW983060 AW24 AU24:AU25 AW65556 BD65556 BB65556:BB65557 BB131092:BB131093 BB196628:BB196629 BB262164:BB262165 BB327700:BB327701 BB393236:BB393237 BB458772:BB458773 BB524308:BB524309 BB589844:BB589845 BB655380:BB655381 BB720916:BB720917 BB786452:BB786453 BB851988:BB851989 BB917524:BB917525 BB983060:BB983061 BD131092 BD196628 BD262164 BD327700 BD393236 BD458772 BD524308 BD589844 BD655380 BD720916 BD786452 BD851988 BD917524 BD983060 BB24:BB25 BD24"/>
    <dataValidation allowBlank="1" promptTitle="checkPeriodRange" sqref="Q25 KV25 UR25 AEN25 AOJ25 AYF25 BIB25 BRX25 CBT25 CLP25 CVL25 DFH25 DPD25 DYZ25 EIV25 ESR25 FCN25 FMJ25 FWF25 GGB25 GPX25 GZT25 HJP25 HTL25 IDH25 IND25 IWZ25 JGV25 JQR25 KAN25 KKJ25 KUF25 LEB25 LNX25 LXT25 MHP25 MRL25 NBH25 NLD25 NUZ25 OEV25 OOR25 OYN25 PIJ25 PSF25 QCB25 QLX25 QVT25 RFP25 RPL25 RZH25 SJD25 SSZ25 TCV25 TMR25 TWN25 UGJ25 UQF25 VAB25 VJX25 VTT25 WDP25 WNL25 WXH25 Q65557 KV65557 UR65557 AEN65557 AOJ65557 AYF65557 BIB65557 BRX65557 CBT65557 CLP65557 CVL65557 DFH65557 DPD65557 DYZ65557 EIV65557 ESR65557 FCN65557 FMJ65557 FWF65557 GGB65557 GPX65557 GZT65557 HJP65557 HTL65557 IDH65557 IND65557 IWZ65557 JGV65557 JQR65557 KAN65557 KKJ65557 KUF65557 LEB65557 LNX65557 LXT65557 MHP65557 MRL65557 NBH65557 NLD65557 NUZ65557 OEV65557 OOR65557 OYN65557 PIJ65557 PSF65557 QCB65557 QLX65557 QVT65557 RFP65557 RPL65557 RZH65557 SJD65557 SSZ65557 TCV65557 TMR65557 TWN65557 UGJ65557 UQF65557 VAB65557 VJX65557 VTT65557 WDP65557 WNL65557 WXH65557 Q131093 KV131093 UR131093 AEN131093 AOJ131093 AYF131093 BIB131093 BRX131093 CBT131093 CLP131093 CVL131093 DFH131093 DPD131093 DYZ131093 EIV131093 ESR131093 FCN131093 FMJ131093 FWF131093 GGB131093 GPX131093 GZT131093 HJP131093 HTL131093 IDH131093 IND131093 IWZ131093 JGV131093 JQR131093 KAN131093 KKJ131093 KUF131093 LEB131093 LNX131093 LXT131093 MHP131093 MRL131093 NBH131093 NLD131093 NUZ131093 OEV131093 OOR131093 OYN131093 PIJ131093 PSF131093 QCB131093 QLX131093 QVT131093 RFP131093 RPL131093 RZH131093 SJD131093 SSZ131093 TCV131093 TMR131093 TWN131093 UGJ131093 UQF131093 VAB131093 VJX131093 VTT131093 WDP131093 WNL131093 WXH131093 Q196629 KV196629 UR196629 AEN196629 AOJ196629 AYF196629 BIB196629 BRX196629 CBT196629 CLP196629 CVL196629 DFH196629 DPD196629 DYZ196629 EIV196629 ESR196629 FCN196629 FMJ196629 FWF196629 GGB196629 GPX196629 GZT196629 HJP196629 HTL196629 IDH196629 IND196629 IWZ196629 JGV196629 JQR196629 KAN196629 KKJ196629 KUF196629 LEB196629 LNX196629 LXT196629 MHP196629 MRL196629 NBH196629 NLD196629 NUZ196629 OEV196629 OOR196629 OYN196629 PIJ196629 PSF196629 QCB196629 QLX196629 QVT196629 RFP196629 RPL196629 RZH196629 SJD196629 SSZ196629 TCV196629 TMR196629 TWN196629 UGJ196629 UQF196629 VAB196629 VJX196629 VTT196629 WDP196629 WNL196629 WXH196629 Q262165 KV262165 UR262165 AEN262165 AOJ262165 AYF262165 BIB262165 BRX262165 CBT262165 CLP262165 CVL262165 DFH262165 DPD262165 DYZ262165 EIV262165 ESR262165 FCN262165 FMJ262165 FWF262165 GGB262165 GPX262165 GZT262165 HJP262165 HTL262165 IDH262165 IND262165 IWZ262165 JGV262165 JQR262165 KAN262165 KKJ262165 KUF262165 LEB262165 LNX262165 LXT262165 MHP262165 MRL262165 NBH262165 NLD262165 NUZ262165 OEV262165 OOR262165 OYN262165 PIJ262165 PSF262165 QCB262165 QLX262165 QVT262165 RFP262165 RPL262165 RZH262165 SJD262165 SSZ262165 TCV262165 TMR262165 TWN262165 UGJ262165 UQF262165 VAB262165 VJX262165 VTT262165 WDP262165 WNL262165 WXH262165 Q327701 KV327701 UR327701 AEN327701 AOJ327701 AYF327701 BIB327701 BRX327701 CBT327701 CLP327701 CVL327701 DFH327701 DPD327701 DYZ327701 EIV327701 ESR327701 FCN327701 FMJ327701 FWF327701 GGB327701 GPX327701 GZT327701 HJP327701 HTL327701 IDH327701 IND327701 IWZ327701 JGV327701 JQR327701 KAN327701 KKJ327701 KUF327701 LEB327701 LNX327701 LXT327701 MHP327701 MRL327701 NBH327701 NLD327701 NUZ327701 OEV327701 OOR327701 OYN327701 PIJ327701 PSF327701 QCB327701 QLX327701 QVT327701 RFP327701 RPL327701 RZH327701 SJD327701 SSZ327701 TCV327701 TMR327701 TWN327701 UGJ327701 UQF327701 VAB327701 VJX327701 VTT327701 WDP327701 WNL327701 WXH327701 Q393237 KV393237 UR393237 AEN393237 AOJ393237 AYF393237 BIB393237 BRX393237 CBT393237 CLP393237 CVL393237 DFH393237 DPD393237 DYZ393237 EIV393237 ESR393237 FCN393237 FMJ393237 FWF393237 GGB393237 GPX393237 GZT393237 HJP393237 HTL393237 IDH393237 IND393237 IWZ393237 JGV393237 JQR393237 KAN393237 KKJ393237 KUF393237 LEB393237 LNX393237 LXT393237 MHP393237 MRL393237 NBH393237 NLD393237 NUZ393237 OEV393237 OOR393237 OYN393237 PIJ393237 PSF393237 QCB393237 QLX393237 QVT393237 RFP393237 RPL393237 RZH393237 SJD393237 SSZ393237 TCV393237 TMR393237 TWN393237 UGJ393237 UQF393237 VAB393237 VJX393237 VTT393237 WDP393237 WNL393237 WXH393237 Q458773 KV458773 UR458773 AEN458773 AOJ458773 AYF458773 BIB458773 BRX458773 CBT458773 CLP458773 CVL458773 DFH458773 DPD458773 DYZ458773 EIV458773 ESR458773 FCN458773 FMJ458773 FWF458773 GGB458773 GPX458773 GZT458773 HJP458773 HTL458773 IDH458773 IND458773 IWZ458773 JGV458773 JQR458773 KAN458773 KKJ458773 KUF458773 LEB458773 LNX458773 LXT458773 MHP458773 MRL458773 NBH458773 NLD458773 NUZ458773 OEV458773 OOR458773 OYN458773 PIJ458773 PSF458773 QCB458773 QLX458773 QVT458773 RFP458773 RPL458773 RZH458773 SJD458773 SSZ458773 TCV458773 TMR458773 TWN458773 UGJ458773 UQF458773 VAB458773 VJX458773 VTT458773 WDP458773 WNL458773 WXH458773 Q524309 KV524309 UR524309 AEN524309 AOJ524309 AYF524309 BIB524309 BRX524309 CBT524309 CLP524309 CVL524309 DFH524309 DPD524309 DYZ524309 EIV524309 ESR524309 FCN524309 FMJ524309 FWF524309 GGB524309 GPX524309 GZT524309 HJP524309 HTL524309 IDH524309 IND524309 IWZ524309 JGV524309 JQR524309 KAN524309 KKJ524309 KUF524309 LEB524309 LNX524309 LXT524309 MHP524309 MRL524309 NBH524309 NLD524309 NUZ524309 OEV524309 OOR524309 OYN524309 PIJ524309 PSF524309 QCB524309 QLX524309 QVT524309 RFP524309 RPL524309 RZH524309 SJD524309 SSZ524309 TCV524309 TMR524309 TWN524309 UGJ524309 UQF524309 VAB524309 VJX524309 VTT524309 WDP524309 WNL524309 WXH524309 Q589845 KV589845 UR589845 AEN589845 AOJ589845 AYF589845 BIB589845 BRX589845 CBT589845 CLP589845 CVL589845 DFH589845 DPD589845 DYZ589845 EIV589845 ESR589845 FCN589845 FMJ589845 FWF589845 GGB589845 GPX589845 GZT589845 HJP589845 HTL589845 IDH589845 IND589845 IWZ589845 JGV589845 JQR589845 KAN589845 KKJ589845 KUF589845 LEB589845 LNX589845 LXT589845 MHP589845 MRL589845 NBH589845 NLD589845 NUZ589845 OEV589845 OOR589845 OYN589845 PIJ589845 PSF589845 QCB589845 QLX589845 QVT589845 RFP589845 RPL589845 RZH589845 SJD589845 SSZ589845 TCV589845 TMR589845 TWN589845 UGJ589845 UQF589845 VAB589845 VJX589845 VTT589845 WDP589845 WNL589845 WXH589845 Q655381 KV655381 UR655381 AEN655381 AOJ655381 AYF655381 BIB655381 BRX655381 CBT655381 CLP655381 CVL655381 DFH655381 DPD655381 DYZ655381 EIV655381 ESR655381 FCN655381 FMJ655381 FWF655381 GGB655381 GPX655381 GZT655381 HJP655381 HTL655381 IDH655381 IND655381 IWZ655381 JGV655381 JQR655381 KAN655381 KKJ655381 KUF655381 LEB655381 LNX655381 LXT655381 MHP655381 MRL655381 NBH655381 NLD655381 NUZ655381 OEV655381 OOR655381 OYN655381 PIJ655381 PSF655381 QCB655381 QLX655381 QVT655381 RFP655381 RPL655381 RZH655381 SJD655381 SSZ655381 TCV655381 TMR655381 TWN655381 UGJ655381 UQF655381 VAB655381 VJX655381 VTT655381 WDP655381 WNL655381 WXH655381 Q720917 KV720917 UR720917 AEN720917 AOJ720917 AYF720917 BIB720917 BRX720917 CBT720917 CLP720917 CVL720917 DFH720917 DPD720917 DYZ720917 EIV720917 ESR720917 FCN720917 FMJ720917 FWF720917 GGB720917 GPX720917 GZT720917 HJP720917 HTL720917 IDH720917 IND720917 IWZ720917 JGV720917 JQR720917 KAN720917 KKJ720917 KUF720917 LEB720917 LNX720917 LXT720917 MHP720917 MRL720917 NBH720917 NLD720917 NUZ720917 OEV720917 OOR720917 OYN720917 PIJ720917 PSF720917 QCB720917 QLX720917 QVT720917 RFP720917 RPL720917 RZH720917 SJD720917 SSZ720917 TCV720917 TMR720917 TWN720917 UGJ720917 UQF720917 VAB720917 VJX720917 VTT720917 WDP720917 WNL720917 WXH720917 Q786453 KV786453 UR786453 AEN786453 AOJ786453 AYF786453 BIB786453 BRX786453 CBT786453 CLP786453 CVL786453 DFH786453 DPD786453 DYZ786453 EIV786453 ESR786453 FCN786453 FMJ786453 FWF786453 GGB786453 GPX786453 GZT786453 HJP786453 HTL786453 IDH786453 IND786453 IWZ786453 JGV786453 JQR786453 KAN786453 KKJ786453 KUF786453 LEB786453 LNX786453 LXT786453 MHP786453 MRL786453 NBH786453 NLD786453 NUZ786453 OEV786453 OOR786453 OYN786453 PIJ786453 PSF786453 QCB786453 QLX786453 QVT786453 RFP786453 RPL786453 RZH786453 SJD786453 SSZ786453 TCV786453 TMR786453 TWN786453 UGJ786453 UQF786453 VAB786453 VJX786453 VTT786453 WDP786453 WNL786453 WXH786453 Q851989 KV851989 UR851989 AEN851989 AOJ851989 AYF851989 BIB851989 BRX851989 CBT851989 CLP851989 CVL851989 DFH851989 DPD851989 DYZ851989 EIV851989 ESR851989 FCN851989 FMJ851989 FWF851989 GGB851989 GPX851989 GZT851989 HJP851989 HTL851989 IDH851989 IND851989 IWZ851989 JGV851989 JQR851989 KAN851989 KKJ851989 KUF851989 LEB851989 LNX851989 LXT851989 MHP851989 MRL851989 NBH851989 NLD851989 NUZ851989 OEV851989 OOR851989 OYN851989 PIJ851989 PSF851989 QCB851989 QLX851989 QVT851989 RFP851989 RPL851989 RZH851989 SJD851989 SSZ851989 TCV851989 TMR851989 TWN851989 UGJ851989 UQF851989 VAB851989 VJX851989 VTT851989 WDP851989 WNL851989 WXH851989 Q917525 KV917525 UR917525 AEN917525 AOJ917525 AYF917525 BIB917525 BRX917525 CBT917525 CLP917525 CVL917525 DFH917525 DPD917525 DYZ917525 EIV917525 ESR917525 FCN917525 FMJ917525 FWF917525 GGB917525 GPX917525 GZT917525 HJP917525 HTL917525 IDH917525 IND917525 IWZ917525 JGV917525 JQR917525 KAN917525 KKJ917525 KUF917525 LEB917525 LNX917525 LXT917525 MHP917525 MRL917525 NBH917525 NLD917525 NUZ917525 OEV917525 OOR917525 OYN917525 PIJ917525 PSF917525 QCB917525 QLX917525 QVT917525 RFP917525 RPL917525 RZH917525 SJD917525 SSZ917525 TCV917525 TMR917525 TWN917525 UGJ917525 UQF917525 VAB917525 VJX917525 VTT917525 WDP917525 WNL917525 WXH917525 Q983061 KV983061 UR983061 AEN983061 AOJ983061 AYF983061 BIB983061 BRX983061 CBT983061 CLP983061 CVL983061 DFH983061 DPD983061 DYZ983061 EIV983061 ESR983061 FCN983061 FMJ983061 FWF983061 GGB983061 GPX983061 GZT983061 HJP983061 HTL983061 IDH983061 IND983061 IWZ983061 JGV983061 JQR983061 KAN983061 KKJ983061 KUF983061 LEB983061 LNX983061 LXT983061 MHP983061 MRL983061 NBH983061 NLD983061 NUZ983061 OEV983061 OOR983061 OYN983061 PIJ983061 PSF983061 QCB983061 QLX983061 QVT983061 RFP983061 RPL983061 RZH983061 SJD983061 SSZ983061 TCV983061 TMR983061 TWN983061 UGJ983061 UQF983061 VAB983061 VJX983061 VTT983061 WDP983061 WNL983061 WXH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dataValidation type="list" allowBlank="1" showInputMessage="1" showErrorMessage="1" errorTitle="Ошибка" error="Выберите значение из списка" prompt="Выберите значение из списка" sqref="O23 V23 AC23 AJ23 AQ23 AX23">
      <formula1>kind_of_cons</formula1>
    </dataValidation>
    <dataValidation type="decimal" allowBlank="1" showErrorMessage="1" errorTitle="Ошибка" error="Допускается ввод только действительных чисел!" sqref="O24 V24 AC24 AJ24 AQ24 AX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22.12.2020</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591</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589</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593</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592</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594</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17" t="s">
        <v>658</v>
      </c>
      <c r="M5" s="1217"/>
      <c r="N5" s="1217"/>
      <c r="O5" s="1217"/>
      <c r="P5" s="1217"/>
      <c r="Q5" s="1217"/>
      <c r="R5" s="1217"/>
      <c r="S5" s="1217"/>
      <c r="T5" s="1217"/>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9" t="str">
        <f>IF(NameOrPr_ch="",IF(NameOrPr="","",NameOrPr),NameOrPr_ch)</f>
        <v>Государственный комитет Республики Татарстан по тарифам</v>
      </c>
      <c r="P7" s="1250"/>
      <c r="Q7" s="1250"/>
      <c r="R7" s="1250"/>
      <c r="S7" s="1250"/>
      <c r="T7" s="1251"/>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597</v>
      </c>
      <c r="N8" s="668"/>
      <c r="O8" s="1249" t="str">
        <f>IF(datePr_ch="",IF(datePr="","",datePr),datePr_ch)</f>
        <v>09.12.2020</v>
      </c>
      <c r="P8" s="1250"/>
      <c r="Q8" s="1250"/>
      <c r="R8" s="1250"/>
      <c r="S8" s="1250"/>
      <c r="T8" s="1251"/>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596</v>
      </c>
      <c r="N9" s="668"/>
      <c r="O9" s="1249" t="str">
        <f>IF(numberPr_ch="",IF(numberPr="","",numberPr),numberPr_ch)</f>
        <v>360-58/тэ-2020</v>
      </c>
      <c r="P9" s="1250"/>
      <c r="Q9" s="1250"/>
      <c r="R9" s="1250"/>
      <c r="S9" s="1250"/>
      <c r="T9" s="1251"/>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9" t="str">
        <f>IF(IstPub_ch="",IF(IstPub="","",IstPub),IstPub_ch)</f>
        <v>Официальный сайт правовой информации Министерства юстиции РТ:  http//pravo.tatarstan.ru</v>
      </c>
      <c r="P10" s="1250"/>
      <c r="Q10" s="1250"/>
      <c r="R10" s="1250"/>
      <c r="S10" s="1250"/>
      <c r="T10" s="1251"/>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8"/>
      <c r="P12" s="1248"/>
      <c r="Q12" s="1248"/>
      <c r="R12" s="1248"/>
      <c r="S12" s="1248"/>
      <c r="T12" s="1248"/>
      <c r="U12" s="1248"/>
    </row>
    <row r="13" spans="1:34">
      <c r="J13" s="483"/>
      <c r="K13" s="483"/>
      <c r="L13" s="1151" t="s">
        <v>454</v>
      </c>
      <c r="M13" s="1151"/>
      <c r="N13" s="1151"/>
      <c r="O13" s="1151"/>
      <c r="P13" s="1151"/>
      <c r="Q13" s="1151"/>
      <c r="R13" s="1151"/>
      <c r="S13" s="1151"/>
      <c r="T13" s="1151"/>
      <c r="U13" s="1151"/>
      <c r="V13" s="1151"/>
      <c r="W13" s="1151" t="s">
        <v>455</v>
      </c>
    </row>
    <row r="14" spans="1:34" ht="14.25" customHeight="1">
      <c r="J14" s="483"/>
      <c r="K14" s="483"/>
      <c r="L14" s="1230" t="s">
        <v>92</v>
      </c>
      <c r="M14" s="1230" t="s">
        <v>640</v>
      </c>
      <c r="N14" s="523"/>
      <c r="O14" s="1231" t="s">
        <v>642</v>
      </c>
      <c r="P14" s="1232"/>
      <c r="Q14" s="1232"/>
      <c r="R14" s="1232"/>
      <c r="S14" s="1232"/>
      <c r="T14" s="1233"/>
      <c r="U14" s="1214" t="s">
        <v>341</v>
      </c>
      <c r="V14" s="1227" t="s">
        <v>275</v>
      </c>
      <c r="W14" s="1151"/>
    </row>
    <row r="15" spans="1:34" s="525" customFormat="1" ht="14.25" customHeight="1">
      <c r="A15" s="587"/>
      <c r="B15" s="587"/>
      <c r="C15" s="587"/>
      <c r="D15" s="587"/>
      <c r="E15" s="587"/>
      <c r="F15" s="587"/>
      <c r="G15" s="593"/>
      <c r="H15" s="593"/>
      <c r="I15" s="533"/>
      <c r="J15" s="531"/>
      <c r="K15" s="531"/>
      <c r="L15" s="1230"/>
      <c r="M15" s="1230"/>
      <c r="N15" s="523"/>
      <c r="O15" s="1236" t="s">
        <v>773</v>
      </c>
      <c r="P15" s="1234" t="s">
        <v>271</v>
      </c>
      <c r="Q15" s="1235"/>
      <c r="R15" s="1212" t="s">
        <v>655</v>
      </c>
      <c r="S15" s="1212"/>
      <c r="T15" s="1213"/>
      <c r="U15" s="1215"/>
      <c r="V15" s="1228"/>
      <c r="W15" s="1151"/>
      <c r="X15" s="587"/>
      <c r="Y15" s="587"/>
      <c r="Z15" s="587"/>
      <c r="AA15" s="587"/>
      <c r="AB15" s="587"/>
      <c r="AC15" s="587"/>
      <c r="AD15" s="587"/>
      <c r="AE15" s="587"/>
      <c r="AF15" s="587"/>
      <c r="AG15" s="587"/>
      <c r="AH15" s="587"/>
    </row>
    <row r="16" spans="1:34" ht="33.75">
      <c r="J16" s="483"/>
      <c r="K16" s="483"/>
      <c r="L16" s="1230"/>
      <c r="M16" s="1230"/>
      <c r="N16" s="522"/>
      <c r="O16" s="1237"/>
      <c r="P16" s="537" t="s">
        <v>766</v>
      </c>
      <c r="Q16" s="537" t="s">
        <v>767</v>
      </c>
      <c r="R16" s="538" t="s">
        <v>274</v>
      </c>
      <c r="S16" s="1225" t="s">
        <v>273</v>
      </c>
      <c r="T16" s="1226"/>
      <c r="U16" s="1216"/>
      <c r="V16" s="1229"/>
      <c r="W16" s="1151"/>
    </row>
    <row r="17" spans="1:35">
      <c r="J17" s="483"/>
      <c r="K17" s="491">
        <v>1</v>
      </c>
      <c r="L17" s="527" t="s">
        <v>93</v>
      </c>
      <c r="M17" s="527" t="s">
        <v>49</v>
      </c>
      <c r="N17" s="498" t="s">
        <v>49</v>
      </c>
      <c r="O17" s="489">
        <f ca="1">OFFSET(O17,0,-1)+1</f>
        <v>3</v>
      </c>
      <c r="P17" s="489">
        <f ca="1">OFFSET(P17,0,-1)+1</f>
        <v>4</v>
      </c>
      <c r="Q17" s="489">
        <f ca="1">OFFSET(Q17,0,-1)+1</f>
        <v>5</v>
      </c>
      <c r="R17" s="489">
        <f ca="1">OFFSET(R17,0,-1)+1</f>
        <v>6</v>
      </c>
      <c r="S17" s="1219">
        <f ca="1">OFFSET(S17,0,-1)+1</f>
        <v>7</v>
      </c>
      <c r="T17" s="1219"/>
      <c r="U17" s="489">
        <f ca="1">OFFSET(U17,0,-2)+1</f>
        <v>8</v>
      </c>
      <c r="V17" s="653">
        <f ca="1">OFFSET(V17,0,-1)</f>
        <v>8</v>
      </c>
      <c r="W17" s="489">
        <f ca="1">OFFSET(W17,0,-1)+1</f>
        <v>9</v>
      </c>
    </row>
    <row r="18" spans="1:35" ht="22.5">
      <c r="A18" s="1203">
        <v>1</v>
      </c>
      <c r="B18" s="960"/>
      <c r="C18" s="960"/>
      <c r="D18" s="960"/>
      <c r="E18" s="961"/>
      <c r="F18" s="962"/>
      <c r="G18" s="962"/>
      <c r="H18" s="962"/>
      <c r="I18" s="963"/>
      <c r="J18" s="958"/>
      <c r="K18" s="965"/>
      <c r="L18" s="595" t="e">
        <f ca="1">mergeValue(A18)</f>
        <v>#NAME?</v>
      </c>
      <c r="M18" s="643" t="s">
        <v>20</v>
      </c>
      <c r="N18" s="582"/>
      <c r="O18" s="1244"/>
      <c r="P18" s="1244"/>
      <c r="Q18" s="1244"/>
      <c r="R18" s="1244"/>
      <c r="S18" s="1244"/>
      <c r="T18" s="1244"/>
      <c r="U18" s="1244"/>
      <c r="V18" s="1244"/>
      <c r="W18" s="632" t="s">
        <v>659</v>
      </c>
    </row>
    <row r="19" spans="1:35" ht="22.5">
      <c r="A19" s="1203"/>
      <c r="B19" s="1203">
        <v>1</v>
      </c>
      <c r="C19" s="960"/>
      <c r="D19" s="960"/>
      <c r="E19" s="962"/>
      <c r="F19" s="962"/>
      <c r="G19" s="962"/>
      <c r="H19" s="962"/>
      <c r="I19" s="957"/>
      <c r="J19" s="956"/>
      <c r="K19" s="959"/>
      <c r="L19" s="595" t="e">
        <f ca="1">mergeValue(A19) &amp;"."&amp; mergeValue(B19)</f>
        <v>#NAME?</v>
      </c>
      <c r="M19" s="548" t="s">
        <v>16</v>
      </c>
      <c r="N19" s="582"/>
      <c r="O19" s="1244"/>
      <c r="P19" s="1244"/>
      <c r="Q19" s="1244"/>
      <c r="R19" s="1244"/>
      <c r="S19" s="1244"/>
      <c r="T19" s="1244"/>
      <c r="U19" s="1244"/>
      <c r="V19" s="1244"/>
      <c r="W19" s="632" t="s">
        <v>477</v>
      </c>
    </row>
    <row r="20" spans="1:35" ht="22.5">
      <c r="A20" s="1203"/>
      <c r="B20" s="1203"/>
      <c r="C20" s="1203">
        <v>1</v>
      </c>
      <c r="D20" s="960"/>
      <c r="E20" s="962"/>
      <c r="F20" s="962"/>
      <c r="G20" s="962"/>
      <c r="H20" s="962"/>
      <c r="I20" s="964"/>
      <c r="J20" s="956"/>
      <c r="K20" s="959"/>
      <c r="L20" s="595" t="e">
        <f ca="1">mergeValue(A20) &amp;"."&amp; mergeValue(B20)&amp;"."&amp; mergeValue(C20)</f>
        <v>#NAME?</v>
      </c>
      <c r="M20" s="549" t="s">
        <v>7</v>
      </c>
      <c r="N20" s="582"/>
      <c r="O20" s="1244"/>
      <c r="P20" s="1244"/>
      <c r="Q20" s="1244"/>
      <c r="R20" s="1244"/>
      <c r="S20" s="1244"/>
      <c r="T20" s="1244"/>
      <c r="U20" s="1244"/>
      <c r="V20" s="1244"/>
      <c r="W20" s="632" t="s">
        <v>634</v>
      </c>
    </row>
    <row r="21" spans="1:35" ht="22.5">
      <c r="A21" s="1203"/>
      <c r="B21" s="1203"/>
      <c r="C21" s="1203"/>
      <c r="D21" s="1203">
        <v>1</v>
      </c>
      <c r="E21" s="962"/>
      <c r="F21" s="962"/>
      <c r="G21" s="962"/>
      <c r="H21" s="962"/>
      <c r="I21" s="964"/>
      <c r="J21" s="956"/>
      <c r="K21" s="959"/>
      <c r="L21" s="595" t="e">
        <f ca="1">mergeValue(A21) &amp;"."&amp; mergeValue(B21)&amp;"."&amp; mergeValue(C21)&amp;"."&amp; mergeValue(D21)</f>
        <v>#NAME?</v>
      </c>
      <c r="M21" s="550" t="s">
        <v>22</v>
      </c>
      <c r="N21" s="582"/>
      <c r="O21" s="1244"/>
      <c r="P21" s="1244"/>
      <c r="Q21" s="1244"/>
      <c r="R21" s="1244"/>
      <c r="S21" s="1244"/>
      <c r="T21" s="1244"/>
      <c r="U21" s="1244"/>
      <c r="V21" s="1244"/>
      <c r="W21" s="632" t="s">
        <v>635</v>
      </c>
    </row>
    <row r="22" spans="1:35" ht="11.25" hidden="1" customHeight="1">
      <c r="A22" s="1203"/>
      <c r="B22" s="1203"/>
      <c r="C22" s="1203"/>
      <c r="D22" s="1203"/>
      <c r="E22" s="1203">
        <v>1</v>
      </c>
      <c r="F22" s="962"/>
      <c r="G22" s="962"/>
      <c r="H22" s="960">
        <v>1</v>
      </c>
      <c r="I22" s="1203">
        <v>1</v>
      </c>
      <c r="J22" s="962"/>
      <c r="K22" s="967"/>
      <c r="L22" s="595"/>
      <c r="M22" s="556"/>
      <c r="N22" s="583"/>
      <c r="O22" s="633"/>
      <c r="P22" s="633"/>
      <c r="Q22" s="633"/>
      <c r="R22" s="633"/>
      <c r="S22" s="633"/>
      <c r="T22" s="633"/>
      <c r="U22" s="633"/>
      <c r="V22" s="510"/>
      <c r="W22" s="561"/>
    </row>
    <row r="23" spans="1:35" ht="90">
      <c r="A23" s="1203"/>
      <c r="B23" s="1203"/>
      <c r="C23" s="1203"/>
      <c r="D23" s="1203"/>
      <c r="E23" s="1203"/>
      <c r="F23" s="1203">
        <v>1</v>
      </c>
      <c r="G23" s="960"/>
      <c r="H23" s="960"/>
      <c r="I23" s="1203"/>
      <c r="J23" s="1203">
        <v>1</v>
      </c>
      <c r="K23" s="968"/>
      <c r="L23" s="595" t="e">
        <f ca="1">mergeValue(A23) &amp;"."&amp; mergeValue(B23)&amp;"."&amp; mergeValue(C23)&amp;"."&amp; mergeValue(D23)&amp;"."&amp;  mergeValue(F23)</f>
        <v>#NAME?</v>
      </c>
      <c r="M23" s="557" t="s">
        <v>10</v>
      </c>
      <c r="N23" s="583"/>
      <c r="O23" s="1205"/>
      <c r="P23" s="1205"/>
      <c r="Q23" s="1205"/>
      <c r="R23" s="1205"/>
      <c r="S23" s="1205"/>
      <c r="T23" s="1205"/>
      <c r="U23" s="1205"/>
      <c r="V23" s="1205"/>
      <c r="W23" s="632" t="s">
        <v>636</v>
      </c>
      <c r="Y23" s="506" t="e">
        <f ca="1">strCheckUnique(Z23:Z26)</f>
        <v>#NAME?</v>
      </c>
      <c r="AA23" s="506"/>
    </row>
    <row r="24" spans="1:35" ht="189" customHeight="1">
      <c r="A24" s="1203"/>
      <c r="B24" s="1203"/>
      <c r="C24" s="1203"/>
      <c r="D24" s="1203"/>
      <c r="E24" s="1203"/>
      <c r="F24" s="1203"/>
      <c r="G24" s="960">
        <v>1</v>
      </c>
      <c r="H24" s="960"/>
      <c r="I24" s="1203"/>
      <c r="J24" s="1203"/>
      <c r="K24" s="968">
        <v>1</v>
      </c>
      <c r="L24" s="595" t="e">
        <f ca="1">mergeValue(A24) &amp;"."&amp; mergeValue(B24)&amp;"."&amp; mergeValue(C24)&amp;"."&amp; mergeValue(D24)&amp;"."&amp; mergeValue(F24)&amp;"."&amp; mergeValue(G24)</f>
        <v>#NAME?</v>
      </c>
      <c r="M24" s="1071"/>
      <c r="N24" s="588"/>
      <c r="O24" s="564"/>
      <c r="P24" s="564"/>
      <c r="Q24" s="1096"/>
      <c r="R24" s="1245"/>
      <c r="S24" s="1210" t="s">
        <v>84</v>
      </c>
      <c r="T24" s="1245"/>
      <c r="U24" s="1210" t="s">
        <v>85</v>
      </c>
      <c r="V24" s="580"/>
      <c r="W24" s="1220" t="s">
        <v>660</v>
      </c>
      <c r="X24" s="502" t="e">
        <f ca="1">strCheckDate(O25:V25)</f>
        <v>#NAME?</v>
      </c>
      <c r="Y24" s="506"/>
      <c r="Z24" s="506" t="str">
        <f>IF(M24="","",M24 )</f>
        <v/>
      </c>
      <c r="AA24" s="506"/>
      <c r="AB24" s="506"/>
      <c r="AC24" s="506"/>
    </row>
    <row r="25" spans="1:35" ht="11.25" hidden="1">
      <c r="A25" s="1203"/>
      <c r="B25" s="1203"/>
      <c r="C25" s="1203"/>
      <c r="D25" s="1203"/>
      <c r="E25" s="1203"/>
      <c r="F25" s="1203"/>
      <c r="G25" s="960"/>
      <c r="H25" s="960"/>
      <c r="I25" s="1203"/>
      <c r="J25" s="1203"/>
      <c r="K25" s="968"/>
      <c r="L25" s="602"/>
      <c r="M25" s="648"/>
      <c r="N25" s="588"/>
      <c r="O25" s="564"/>
      <c r="P25" s="564"/>
      <c r="Q25" s="586" t="str">
        <f>R24 &amp; "-" &amp; T24</f>
        <v>-</v>
      </c>
      <c r="R25" s="1209"/>
      <c r="S25" s="1210"/>
      <c r="T25" s="1209"/>
      <c r="U25" s="1210"/>
      <c r="V25" s="580"/>
      <c r="W25" s="1221"/>
    </row>
    <row r="26" spans="1:35" s="477" customFormat="1" ht="15" customHeight="1">
      <c r="A26" s="1203"/>
      <c r="B26" s="1203"/>
      <c r="C26" s="1203"/>
      <c r="D26" s="1203"/>
      <c r="E26" s="1203"/>
      <c r="F26" s="1203"/>
      <c r="G26" s="962"/>
      <c r="H26" s="960"/>
      <c r="I26" s="1203"/>
      <c r="J26" s="1203"/>
      <c r="K26" s="967"/>
      <c r="L26" s="540"/>
      <c r="M26" s="558" t="s">
        <v>25</v>
      </c>
      <c r="N26" s="553"/>
      <c r="O26" s="547"/>
      <c r="P26" s="547"/>
      <c r="Q26" s="547"/>
      <c r="R26" s="575"/>
      <c r="S26" s="566"/>
      <c r="T26" s="565"/>
      <c r="U26" s="553"/>
      <c r="V26" s="562"/>
      <c r="W26" s="1222"/>
      <c r="X26" s="503"/>
      <c r="Y26" s="503"/>
      <c r="Z26" s="503"/>
      <c r="AA26" s="503"/>
      <c r="AB26" s="503"/>
      <c r="AC26" s="503"/>
      <c r="AD26" s="503"/>
      <c r="AE26" s="503"/>
      <c r="AF26" s="503"/>
      <c r="AG26" s="503"/>
      <c r="AH26" s="503"/>
    </row>
    <row r="27" spans="1:35" s="477" customFormat="1" ht="15" customHeight="1">
      <c r="A27" s="1203"/>
      <c r="B27" s="1203"/>
      <c r="C27" s="1203"/>
      <c r="D27" s="1203"/>
      <c r="E27" s="1203"/>
      <c r="F27" s="962"/>
      <c r="G27" s="962"/>
      <c r="H27" s="960"/>
      <c r="I27" s="1203"/>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3"/>
      <c r="B28" s="1203"/>
      <c r="C28" s="1203"/>
      <c r="D28" s="1203"/>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3"/>
      <c r="B29" s="1203"/>
      <c r="C29" s="1203"/>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3"/>
      <c r="B30" s="1203"/>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3"/>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6" t="s">
        <v>661</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22.12.2020</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c r="I8" s="196" t="s">
        <v>591</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c r="I9" s="196" t="s">
        <v>589</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e">
        <f ca="1">"4."&amp;mergeValue(A11) &amp;"."&amp;mergeValue(B11)</f>
        <v>#NAME?</v>
      </c>
      <c r="G11" s="324" t="s">
        <v>593</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e">
        <f ca="1">"4."&amp;mergeValue(A13) &amp;"."&amp;mergeValue(B13)&amp;"."&amp;mergeValue(C13)&amp;"."&amp;mergeValue(D13)</f>
        <v>#NAME?</v>
      </c>
      <c r="G13" s="420" t="s">
        <v>498</v>
      </c>
      <c r="H13" s="317"/>
      <c r="I13" s="1202" t="s">
        <v>592</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594</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17" t="s">
        <v>667</v>
      </c>
      <c r="M5" s="1217"/>
      <c r="N5" s="1217"/>
      <c r="O5" s="1217"/>
      <c r="P5" s="1217"/>
      <c r="Q5" s="1217"/>
      <c r="R5" s="1217"/>
      <c r="S5" s="1217"/>
      <c r="T5" s="1217"/>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9" t="str">
        <f>IF(NameOrPr_ch="",IF(NameOrPr="","",NameOrPr),NameOrPr_ch)</f>
        <v>Государственный комитет Республики Татарстан по тарифам</v>
      </c>
      <c r="P7" s="1250"/>
      <c r="Q7" s="1250"/>
      <c r="R7" s="1250"/>
      <c r="S7" s="1250"/>
      <c r="T7" s="1251"/>
      <c r="U7" s="671"/>
      <c r="V7" s="526"/>
      <c r="AC7" s="587"/>
      <c r="AD7" s="587"/>
      <c r="AE7" s="587"/>
      <c r="AF7" s="587"/>
      <c r="AG7" s="587"/>
    </row>
    <row r="8" spans="1:33" s="493" customFormat="1" ht="18.75">
      <c r="A8" s="507"/>
      <c r="B8" s="507"/>
      <c r="C8" s="507"/>
      <c r="D8" s="507"/>
      <c r="E8" s="507"/>
      <c r="F8" s="507"/>
      <c r="G8" s="507"/>
      <c r="H8" s="507"/>
      <c r="L8" s="501"/>
      <c r="M8" s="619" t="s">
        <v>597</v>
      </c>
      <c r="N8" s="668"/>
      <c r="O8" s="1249" t="str">
        <f>IF(datePr_ch="",IF(datePr="","",datePr),datePr_ch)</f>
        <v>09.12.2020</v>
      </c>
      <c r="P8" s="1250"/>
      <c r="Q8" s="1250"/>
      <c r="R8" s="1250"/>
      <c r="S8" s="1250"/>
      <c r="T8" s="1251"/>
      <c r="U8" s="669"/>
      <c r="V8" s="488"/>
      <c r="AC8" s="507"/>
      <c r="AD8" s="507"/>
      <c r="AE8" s="507"/>
      <c r="AF8" s="507"/>
      <c r="AG8" s="507"/>
    </row>
    <row r="9" spans="1:33" s="493" customFormat="1" ht="18.75">
      <c r="A9" s="507"/>
      <c r="B9" s="507"/>
      <c r="C9" s="507"/>
      <c r="D9" s="507"/>
      <c r="E9" s="507"/>
      <c r="F9" s="507"/>
      <c r="G9" s="507"/>
      <c r="H9" s="507"/>
      <c r="L9" s="554"/>
      <c r="M9" s="619" t="s">
        <v>596</v>
      </c>
      <c r="N9" s="668"/>
      <c r="O9" s="1249" t="str">
        <f>IF(numberPr_ch="",IF(numberPr="","",numberPr),numberPr_ch)</f>
        <v>360-58/тэ-2020</v>
      </c>
      <c r="P9" s="1250"/>
      <c r="Q9" s="1250"/>
      <c r="R9" s="1250"/>
      <c r="S9" s="1250"/>
      <c r="T9" s="1251"/>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9" t="str">
        <f>IF(IstPub_ch="",IF(IstPub="","",IstPub),IstPub_ch)</f>
        <v>Официальный сайт правовой информации Министерства юстиции РТ:  http//pravo.tatarstan.ru</v>
      </c>
      <c r="P10" s="1250"/>
      <c r="Q10" s="1250"/>
      <c r="R10" s="1250"/>
      <c r="S10" s="1250"/>
      <c r="T10" s="1251"/>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3"/>
      <c r="P12" s="1243"/>
      <c r="Q12" s="1243"/>
      <c r="R12" s="1243"/>
      <c r="S12" s="1243"/>
      <c r="T12" s="1243"/>
      <c r="U12" s="1243"/>
      <c r="V12" s="1243"/>
      <c r="W12" s="1243"/>
      <c r="X12" s="1243"/>
      <c r="Y12" s="1243"/>
      <c r="Z12" s="1243"/>
    </row>
    <row r="13" spans="1:33" ht="14.25" customHeight="1">
      <c r="J13" s="483"/>
      <c r="K13" s="483"/>
      <c r="L13" s="1230" t="s">
        <v>454</v>
      </c>
      <c r="M13" s="1230"/>
      <c r="N13" s="1230"/>
      <c r="O13" s="1230"/>
      <c r="P13" s="1230"/>
      <c r="Q13" s="1230"/>
      <c r="R13" s="1230"/>
      <c r="S13" s="1230"/>
      <c r="T13" s="1230"/>
      <c r="U13" s="1230"/>
      <c r="V13" s="1230"/>
      <c r="W13" s="1230"/>
      <c r="X13" s="1230"/>
      <c r="Y13" s="1230"/>
      <c r="Z13" s="1230"/>
      <c r="AA13" s="1230"/>
      <c r="AB13" s="1151" t="s">
        <v>455</v>
      </c>
    </row>
    <row r="14" spans="1:33" ht="14.25" customHeight="1">
      <c r="J14" s="483"/>
      <c r="K14" s="483"/>
      <c r="L14" s="1230" t="s">
        <v>92</v>
      </c>
      <c r="M14" s="1230" t="s">
        <v>640</v>
      </c>
      <c r="N14" s="580"/>
      <c r="O14" s="1151" t="s">
        <v>642</v>
      </c>
      <c r="P14" s="1151"/>
      <c r="Q14" s="1151"/>
      <c r="R14" s="1151"/>
      <c r="S14" s="1151"/>
      <c r="T14" s="1151"/>
      <c r="U14" s="1151"/>
      <c r="V14" s="1151"/>
      <c r="W14" s="1151"/>
      <c r="X14" s="1151"/>
      <c r="Y14" s="1151"/>
      <c r="Z14" s="1230" t="s">
        <v>341</v>
      </c>
      <c r="AA14" s="1242" t="s">
        <v>275</v>
      </c>
      <c r="AB14" s="1151"/>
    </row>
    <row r="15" spans="1:33" s="525" customFormat="1" ht="14.25" customHeight="1">
      <c r="A15" s="587"/>
      <c r="B15" s="587"/>
      <c r="C15" s="587"/>
      <c r="D15" s="587"/>
      <c r="E15" s="587"/>
      <c r="F15" s="587"/>
      <c r="G15" s="593"/>
      <c r="H15" s="593"/>
      <c r="I15" s="533"/>
      <c r="J15" s="531"/>
      <c r="K15" s="531"/>
      <c r="L15" s="1230"/>
      <c r="M15" s="1230"/>
      <c r="N15" s="580"/>
      <c r="O15" s="1258" t="s">
        <v>668</v>
      </c>
      <c r="P15" s="1258" t="s">
        <v>621</v>
      </c>
      <c r="Q15" s="1258" t="s">
        <v>622</v>
      </c>
      <c r="R15" s="1258" t="s">
        <v>271</v>
      </c>
      <c r="S15" s="1258"/>
      <c r="T15" s="1258" t="s">
        <v>271</v>
      </c>
      <c r="U15" s="1258"/>
      <c r="V15" s="654"/>
      <c r="W15" s="1257" t="s">
        <v>655</v>
      </c>
      <c r="X15" s="1257"/>
      <c r="Y15" s="1257"/>
      <c r="Z15" s="1230"/>
      <c r="AA15" s="1242"/>
      <c r="AB15" s="1151"/>
      <c r="AC15" s="587"/>
      <c r="AD15" s="587"/>
      <c r="AE15" s="587"/>
      <c r="AF15" s="587"/>
      <c r="AG15" s="587"/>
    </row>
    <row r="16" spans="1:33" ht="56.25" customHeight="1">
      <c r="J16" s="483"/>
      <c r="K16" s="483"/>
      <c r="L16" s="1230"/>
      <c r="M16" s="1230"/>
      <c r="N16" s="580"/>
      <c r="O16" s="1258"/>
      <c r="P16" s="1258"/>
      <c r="Q16" s="1258"/>
      <c r="R16" s="537" t="s">
        <v>623</v>
      </c>
      <c r="S16" s="537" t="s">
        <v>624</v>
      </c>
      <c r="T16" s="537" t="s">
        <v>625</v>
      </c>
      <c r="U16" s="537" t="s">
        <v>626</v>
      </c>
      <c r="V16" s="537"/>
      <c r="W16" s="538" t="s">
        <v>274</v>
      </c>
      <c r="X16" s="1254" t="s">
        <v>273</v>
      </c>
      <c r="Y16" s="1254"/>
      <c r="Z16" s="1230"/>
      <c r="AA16" s="1242"/>
      <c r="AB16" s="1151"/>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19">
        <f ca="1">OFFSET(X17,0,-1)+1</f>
        <v>11</v>
      </c>
      <c r="Y17" s="1219"/>
      <c r="Z17" s="489">
        <f ca="1">OFFSET(Z17,0,-2)+1</f>
        <v>12</v>
      </c>
      <c r="AB17" s="489">
        <f ca="1">OFFSET(AB17,0,-2)+1</f>
        <v>13</v>
      </c>
    </row>
    <row r="18" spans="1:33" ht="22.5">
      <c r="A18" s="1203">
        <v>1</v>
      </c>
      <c r="B18" s="1055"/>
      <c r="C18" s="1055"/>
      <c r="D18" s="1055"/>
      <c r="E18" s="1056"/>
      <c r="F18" s="1057"/>
      <c r="G18" s="1055"/>
      <c r="H18" s="1055"/>
      <c r="I18" s="1043"/>
      <c r="J18" s="1048"/>
      <c r="K18" s="1048"/>
      <c r="L18" s="595" t="e">
        <f ca="1">mergeValue(A18)</f>
        <v>#NAME?</v>
      </c>
      <c r="M18" s="643" t="s">
        <v>20</v>
      </c>
      <c r="N18" s="582"/>
      <c r="O18" s="1244"/>
      <c r="P18" s="1244"/>
      <c r="Q18" s="1244"/>
      <c r="R18" s="1244"/>
      <c r="S18" s="1244"/>
      <c r="T18" s="1244"/>
      <c r="U18" s="1244"/>
      <c r="V18" s="1244"/>
      <c r="W18" s="1244"/>
      <c r="X18" s="1244"/>
      <c r="Y18" s="1244"/>
      <c r="Z18" s="1244"/>
      <c r="AA18" s="1244"/>
      <c r="AB18" s="632" t="s">
        <v>476</v>
      </c>
    </row>
    <row r="19" spans="1:33" ht="22.5">
      <c r="A19" s="1203"/>
      <c r="B19" s="1203">
        <v>1</v>
      </c>
      <c r="C19" s="1055"/>
      <c r="D19" s="1055"/>
      <c r="E19" s="1057"/>
      <c r="F19" s="1057"/>
      <c r="G19" s="1055"/>
      <c r="H19" s="1055"/>
      <c r="I19" s="1050"/>
      <c r="J19" s="1045"/>
      <c r="K19" s="1044"/>
      <c r="L19" s="595" t="e">
        <f ca="1">mergeValue(A19) &amp;"."&amp; mergeValue(B19)</f>
        <v>#NAME?</v>
      </c>
      <c r="M19" s="548" t="s">
        <v>16</v>
      </c>
      <c r="N19" s="582"/>
      <c r="O19" s="1244"/>
      <c r="P19" s="1244"/>
      <c r="Q19" s="1244"/>
      <c r="R19" s="1244"/>
      <c r="S19" s="1244"/>
      <c r="T19" s="1244"/>
      <c r="U19" s="1244"/>
      <c r="V19" s="1244"/>
      <c r="W19" s="1244"/>
      <c r="X19" s="1244"/>
      <c r="Y19" s="1244"/>
      <c r="Z19" s="1244"/>
      <c r="AA19" s="1244"/>
      <c r="AB19" s="632" t="s">
        <v>477</v>
      </c>
    </row>
    <row r="20" spans="1:33" ht="22.5">
      <c r="A20" s="1203"/>
      <c r="B20" s="1203"/>
      <c r="C20" s="1203">
        <v>1</v>
      </c>
      <c r="D20" s="1055"/>
      <c r="E20" s="1057"/>
      <c r="F20" s="1057"/>
      <c r="G20" s="1055"/>
      <c r="H20" s="1055"/>
      <c r="I20" s="1050"/>
      <c r="J20" s="1045"/>
      <c r="K20" s="1044"/>
      <c r="L20" s="595" t="e">
        <f ca="1">mergeValue(A20) &amp;"."&amp; mergeValue(B20)&amp;"."&amp; mergeValue(C20)</f>
        <v>#NAME?</v>
      </c>
      <c r="M20" s="549" t="s">
        <v>7</v>
      </c>
      <c r="N20" s="582"/>
      <c r="O20" s="1244"/>
      <c r="P20" s="1244"/>
      <c r="Q20" s="1244"/>
      <c r="R20" s="1244"/>
      <c r="S20" s="1244"/>
      <c r="T20" s="1244"/>
      <c r="U20" s="1244"/>
      <c r="V20" s="1244"/>
      <c r="W20" s="1244"/>
      <c r="X20" s="1244"/>
      <c r="Y20" s="1244"/>
      <c r="Z20" s="1244"/>
      <c r="AA20" s="1244"/>
      <c r="AB20" s="632" t="s">
        <v>634</v>
      </c>
    </row>
    <row r="21" spans="1:33" ht="22.5">
      <c r="A21" s="1203"/>
      <c r="B21" s="1203"/>
      <c r="C21" s="1203"/>
      <c r="D21" s="1203">
        <v>1</v>
      </c>
      <c r="E21" s="1057"/>
      <c r="F21" s="1057"/>
      <c r="G21" s="1055"/>
      <c r="H21" s="1055"/>
      <c r="I21" s="1050"/>
      <c r="J21" s="1045"/>
      <c r="K21" s="1044"/>
      <c r="L21" s="595" t="e">
        <f ca="1">mergeValue(A21) &amp;"."&amp; mergeValue(B21)&amp;"."&amp; mergeValue(C21)&amp;"."&amp; mergeValue(D21)</f>
        <v>#NAME?</v>
      </c>
      <c r="M21" s="550" t="s">
        <v>22</v>
      </c>
      <c r="N21" s="582"/>
      <c r="O21" s="1244"/>
      <c r="P21" s="1244"/>
      <c r="Q21" s="1244"/>
      <c r="R21" s="1244"/>
      <c r="S21" s="1244"/>
      <c r="T21" s="1244"/>
      <c r="U21" s="1244"/>
      <c r="V21" s="1244"/>
      <c r="W21" s="1244"/>
      <c r="X21" s="1244"/>
      <c r="Y21" s="1244"/>
      <c r="Z21" s="1244"/>
      <c r="AA21" s="1244"/>
      <c r="AB21" s="632" t="s">
        <v>635</v>
      </c>
    </row>
    <row r="22" spans="1:33" ht="0.2" customHeight="1">
      <c r="A22" s="1203"/>
      <c r="B22" s="1203"/>
      <c r="C22" s="1203"/>
      <c r="D22" s="1203"/>
      <c r="E22" s="1203">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03"/>
      <c r="B23" s="1203"/>
      <c r="C23" s="1203"/>
      <c r="D23" s="1203"/>
      <c r="E23" s="1203"/>
      <c r="F23" s="1203">
        <v>1</v>
      </c>
      <c r="G23" s="1055"/>
      <c r="H23" s="1055"/>
      <c r="I23" s="1255"/>
      <c r="J23" s="1045"/>
      <c r="K23" s="1044"/>
      <c r="L23" s="595" t="e">
        <f ca="1">mergeValue(A23) &amp;"."&amp; mergeValue(B23)&amp;"."&amp; mergeValue(C23)&amp;"."&amp; mergeValue(D23)&amp;"."&amp; mergeValue(F23)</f>
        <v>#NAME?</v>
      </c>
      <c r="M23" s="557" t="s">
        <v>10</v>
      </c>
      <c r="N23" s="583"/>
      <c r="O23" s="1206"/>
      <c r="P23" s="1207"/>
      <c r="Q23" s="1207"/>
      <c r="R23" s="1207"/>
      <c r="S23" s="1207"/>
      <c r="T23" s="1207"/>
      <c r="U23" s="1207"/>
      <c r="V23" s="1207"/>
      <c r="W23" s="1207"/>
      <c r="X23" s="1207"/>
      <c r="Y23" s="1207"/>
      <c r="Z23" s="1207"/>
      <c r="AA23" s="1208"/>
      <c r="AB23" s="632" t="s">
        <v>636</v>
      </c>
      <c r="AD23" s="506" t="e">
        <f ca="1">strCheckUnique(AE23:AE28)</f>
        <v>#NAME?</v>
      </c>
      <c r="AF23" s="506"/>
    </row>
    <row r="24" spans="1:33" ht="135">
      <c r="A24" s="1203"/>
      <c r="B24" s="1203"/>
      <c r="C24" s="1203"/>
      <c r="D24" s="1203"/>
      <c r="E24" s="1203"/>
      <c r="F24" s="1203"/>
      <c r="G24" s="1203">
        <v>1</v>
      </c>
      <c r="H24" s="1055"/>
      <c r="I24" s="1255"/>
      <c r="J24" s="1256"/>
      <c r="K24" s="1051"/>
      <c r="L24" s="595" t="e">
        <f ca="1">mergeValue(A24) &amp;"."&amp; mergeValue(B24)&amp;"."&amp; mergeValue(C24)&amp;"."&amp; mergeValue(D24)&amp;"."&amp; mergeValue(F24)&amp;"."&amp; mergeValue(G24)</f>
        <v>#NAME?</v>
      </c>
      <c r="M24" s="1071" t="s">
        <v>651</v>
      </c>
      <c r="N24" s="648"/>
      <c r="O24" s="564"/>
      <c r="P24" s="564"/>
      <c r="Q24" s="564"/>
      <c r="R24" s="495"/>
      <c r="S24" s="1097"/>
      <c r="T24" s="495"/>
      <c r="U24" s="1097"/>
      <c r="V24" s="586" t="str">
        <f>W24 &amp; "-" &amp; Y24</f>
        <v>-</v>
      </c>
      <c r="W24" s="1245"/>
      <c r="X24" s="1210" t="s">
        <v>84</v>
      </c>
      <c r="Y24" s="1245"/>
      <c r="Z24" s="1210" t="s">
        <v>85</v>
      </c>
      <c r="AA24" s="539"/>
      <c r="AB24" s="632" t="s">
        <v>669</v>
      </c>
      <c r="AC24" s="502" t="e">
        <f ca="1">strCheckDate(O24:AA24)</f>
        <v>#NAME?</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3"/>
      <c r="B25" s="1203"/>
      <c r="C25" s="1203"/>
      <c r="D25" s="1203"/>
      <c r="E25" s="1203"/>
      <c r="F25" s="1203"/>
      <c r="G25" s="1203"/>
      <c r="H25" s="1055">
        <v>1</v>
      </c>
      <c r="I25" s="1255"/>
      <c r="J25" s="1256"/>
      <c r="K25" s="1051"/>
      <c r="L25" s="595" t="e">
        <f ca="1">mergeValue(A25) &amp;"."&amp; mergeValue(B25)&amp;"."&amp; mergeValue(C25)&amp;"."&amp; mergeValue(D25)&amp;"."&amp; mergeValue(F25)&amp;"."&amp; mergeValue(G25)&amp;"."&amp; mergeValue(H25)</f>
        <v>#NAME?</v>
      </c>
      <c r="M25" s="1073"/>
      <c r="N25" s="496"/>
      <c r="O25" s="564"/>
      <c r="P25" s="564"/>
      <c r="Q25" s="564"/>
      <c r="R25" s="495"/>
      <c r="S25" s="1097"/>
      <c r="T25" s="495"/>
      <c r="U25" s="1097"/>
      <c r="V25" s="586" t="str">
        <f>W25 &amp; "-" &amp; Y25</f>
        <v>-</v>
      </c>
      <c r="W25" s="1245"/>
      <c r="X25" s="1210"/>
      <c r="Y25" s="1245"/>
      <c r="Z25" s="1210"/>
      <c r="AA25" s="672"/>
      <c r="AB25" s="1220" t="s">
        <v>670</v>
      </c>
      <c r="AC25" s="502" t="e">
        <f ca="1">strCheckDate(O25:AA25)</f>
        <v>#NAME?</v>
      </c>
      <c r="AF25" s="506"/>
    </row>
    <row r="26" spans="1:33" ht="14.25" hidden="1" customHeight="1">
      <c r="A26" s="1203"/>
      <c r="B26" s="1203"/>
      <c r="C26" s="1203"/>
      <c r="D26" s="1203"/>
      <c r="E26" s="1203"/>
      <c r="F26" s="1203"/>
      <c r="G26" s="1203"/>
      <c r="H26" s="1055"/>
      <c r="I26" s="1255"/>
      <c r="J26" s="1256"/>
      <c r="K26" s="1051"/>
      <c r="L26" s="602"/>
      <c r="M26" s="648"/>
      <c r="N26" s="648"/>
      <c r="O26" s="564"/>
      <c r="P26" s="495"/>
      <c r="Q26" s="495"/>
      <c r="R26" s="495"/>
      <c r="S26" s="495"/>
      <c r="T26" s="495"/>
      <c r="U26" s="561"/>
      <c r="V26" s="586"/>
      <c r="W26" s="1209"/>
      <c r="X26" s="1210"/>
      <c r="Y26" s="1209"/>
      <c r="Z26" s="1210"/>
      <c r="AA26" s="539"/>
      <c r="AB26" s="1221"/>
      <c r="AF26" s="506">
        <f ca="1">OFFSET(AF26,-1,0)</f>
        <v>0</v>
      </c>
    </row>
    <row r="27" spans="1:33" s="477" customFormat="1" ht="15" customHeight="1">
      <c r="A27" s="1203"/>
      <c r="B27" s="1203"/>
      <c r="C27" s="1203"/>
      <c r="D27" s="1203"/>
      <c r="E27" s="1203"/>
      <c r="F27" s="1203"/>
      <c r="G27" s="1203"/>
      <c r="H27" s="1055"/>
      <c r="I27" s="1255"/>
      <c r="J27" s="1256"/>
      <c r="K27" s="1052"/>
      <c r="L27" s="540"/>
      <c r="M27" s="559" t="s">
        <v>41</v>
      </c>
      <c r="N27" s="553"/>
      <c r="O27" s="547"/>
      <c r="P27" s="547"/>
      <c r="Q27" s="547"/>
      <c r="R27" s="547"/>
      <c r="S27" s="547"/>
      <c r="T27" s="547"/>
      <c r="U27" s="547"/>
      <c r="V27" s="547"/>
      <c r="W27" s="565"/>
      <c r="X27" s="566"/>
      <c r="Y27" s="565"/>
      <c r="Z27" s="553"/>
      <c r="AA27" s="562"/>
      <c r="AB27" s="1222"/>
      <c r="AC27" s="503"/>
      <c r="AD27" s="503"/>
      <c r="AE27" s="503"/>
      <c r="AF27" s="503"/>
      <c r="AG27" s="503"/>
    </row>
    <row r="28" spans="1:33" s="477" customFormat="1" ht="15" customHeight="1">
      <c r="A28" s="1203"/>
      <c r="B28" s="1203"/>
      <c r="C28" s="1203"/>
      <c r="D28" s="1203"/>
      <c r="E28" s="1203"/>
      <c r="F28" s="1203"/>
      <c r="G28" s="1055"/>
      <c r="H28" s="1055"/>
      <c r="I28" s="1255"/>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3"/>
      <c r="B29" s="1203"/>
      <c r="C29" s="1203"/>
      <c r="D29" s="1203"/>
      <c r="E29" s="1203"/>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3"/>
      <c r="B30" s="1203"/>
      <c r="C30" s="1203"/>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3"/>
      <c r="B31" s="1203"/>
      <c r="C31" s="1203"/>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03"/>
      <c r="B32" s="1203"/>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3"/>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6" t="s">
        <v>673</v>
      </c>
      <c r="N36" s="1196"/>
      <c r="O36" s="1196"/>
      <c r="P36" s="1196"/>
      <c r="Q36" s="1196"/>
      <c r="R36" s="1196"/>
      <c r="S36" s="1196"/>
      <c r="T36" s="1196"/>
      <c r="U36" s="1196"/>
      <c r="V36" s="1196"/>
      <c r="W36" s="1196"/>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22.12.2020</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c r="I8" s="196" t="s">
        <v>591</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c r="I9" s="196" t="s">
        <v>589</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e">
        <f ca="1">"4."&amp;mergeValue(A11) &amp;"."&amp;mergeValue(B11)</f>
        <v>#NAME?</v>
      </c>
      <c r="G11" s="324" t="s">
        <v>593</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e">
        <f ca="1">"4."&amp;mergeValue(A13) &amp;"."&amp;mergeValue(B13)&amp;"."&amp;mergeValue(C13)&amp;"."&amp;mergeValue(D13)</f>
        <v>#NAME?</v>
      </c>
      <c r="G13" s="420" t="s">
        <v>498</v>
      </c>
      <c r="H13" s="317"/>
      <c r="I13" s="1202" t="s">
        <v>592</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338"/>
      <c r="G15" s="149" t="s">
        <v>403</v>
      </c>
      <c r="H15" s="339"/>
      <c r="I15" s="340"/>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6" t="s">
        <v>594</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17" t="s">
        <v>675</v>
      </c>
      <c r="M5" s="1217"/>
      <c r="N5" s="1217"/>
      <c r="O5" s="1217"/>
      <c r="P5" s="1217"/>
      <c r="Q5" s="1217"/>
      <c r="R5" s="1217"/>
      <c r="S5" s="1217"/>
      <c r="T5" s="1217"/>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3" t="str">
        <f>IF(NameOrPr_ch="",IF(NameOrPr="","",NameOrPr),NameOrPr_ch)</f>
        <v>Государственный комитет Республики Татарстан по тарифам</v>
      </c>
      <c r="O7" s="1223"/>
      <c r="P7" s="1223"/>
      <c r="Q7" s="1223"/>
      <c r="R7" s="1223"/>
      <c r="S7" s="1223"/>
      <c r="T7" s="1223"/>
      <c r="U7" s="671"/>
      <c r="AH7" s="587"/>
      <c r="AI7" s="587"/>
      <c r="AJ7" s="587"/>
      <c r="AK7" s="587"/>
    </row>
    <row r="8" spans="1:37" s="493" customFormat="1" ht="18.75">
      <c r="A8" s="507"/>
      <c r="B8" s="507"/>
      <c r="C8" s="507"/>
      <c r="D8" s="507"/>
      <c r="E8" s="507"/>
      <c r="F8" s="507"/>
      <c r="G8" s="507"/>
      <c r="H8" s="507"/>
      <c r="L8" s="501"/>
      <c r="M8" s="674" t="s">
        <v>597</v>
      </c>
      <c r="N8" s="1223" t="str">
        <f>IF(datePr_ch="",IF(datePr="","",datePr),datePr_ch)</f>
        <v>09.12.2020</v>
      </c>
      <c r="O8" s="1223"/>
      <c r="P8" s="1223"/>
      <c r="Q8" s="1223"/>
      <c r="R8" s="1223"/>
      <c r="S8" s="1223"/>
      <c r="T8" s="1223"/>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596</v>
      </c>
      <c r="N9" s="1223" t="str">
        <f>IF(numberPr_ch="",IF(numberPr="","",numberPr),numberPr_ch)</f>
        <v>360-58/тэ-2020</v>
      </c>
      <c r="O9" s="1223"/>
      <c r="P9" s="1223"/>
      <c r="Q9" s="1223"/>
      <c r="R9" s="1223"/>
      <c r="S9" s="1223"/>
      <c r="T9" s="1223"/>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3" t="str">
        <f>IF(IstPub_ch="",IF(IstPub="","",IstPub),IstPub_ch)</f>
        <v>Официальный сайт правовой информации Министерства юстиции РТ:  http//pravo.tatarstan.ru</v>
      </c>
      <c r="O10" s="1223"/>
      <c r="P10" s="1223"/>
      <c r="Q10" s="1223"/>
      <c r="R10" s="1223"/>
      <c r="S10" s="1223"/>
      <c r="T10" s="1223"/>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722</v>
      </c>
      <c r="AA11" s="773" t="s">
        <v>723</v>
      </c>
      <c r="AH11" s="775"/>
      <c r="AI11" s="775"/>
      <c r="AJ11" s="775"/>
      <c r="AK11" s="775"/>
    </row>
    <row r="12" spans="1:37" s="493" customFormat="1" ht="11.25" hidden="1">
      <c r="A12" s="507"/>
      <c r="B12" s="507"/>
      <c r="C12" s="507"/>
      <c r="D12" s="507"/>
      <c r="E12" s="507"/>
      <c r="F12" s="507"/>
      <c r="G12" s="507"/>
      <c r="H12" s="507"/>
      <c r="L12" s="1218"/>
      <c r="M12" s="1218"/>
      <c r="N12" s="568"/>
      <c r="O12" s="1253"/>
      <c r="P12" s="1253"/>
      <c r="Q12" s="1253"/>
      <c r="R12" s="1253"/>
      <c r="S12" s="1253"/>
      <c r="T12" s="1253"/>
      <c r="U12" s="488"/>
      <c r="AE12" s="505" t="s">
        <v>373</v>
      </c>
      <c r="AH12" s="507"/>
      <c r="AI12" s="507"/>
      <c r="AJ12" s="507"/>
      <c r="AK12" s="507"/>
    </row>
    <row r="13" spans="1:37">
      <c r="J13" s="483"/>
      <c r="K13" s="483"/>
      <c r="L13" s="479"/>
      <c r="M13" s="479"/>
      <c r="N13" s="479"/>
      <c r="O13" s="1243"/>
      <c r="P13" s="1243"/>
      <c r="Q13" s="1243"/>
      <c r="R13" s="1243"/>
      <c r="S13" s="1243"/>
      <c r="T13" s="1243"/>
      <c r="U13" s="601"/>
      <c r="Z13" s="1243"/>
      <c r="AA13" s="1243"/>
      <c r="AB13" s="1243"/>
      <c r="AC13" s="1243"/>
      <c r="AD13" s="1243"/>
      <c r="AE13" s="1243"/>
    </row>
    <row r="14" spans="1:37">
      <c r="J14" s="483"/>
      <c r="K14" s="483"/>
      <c r="L14" s="1151" t="s">
        <v>454</v>
      </c>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t="s">
        <v>455</v>
      </c>
    </row>
    <row r="15" spans="1:37" ht="14.25" customHeight="1">
      <c r="J15" s="483"/>
      <c r="K15" s="483"/>
      <c r="L15" s="1230" t="s">
        <v>92</v>
      </c>
      <c r="M15" s="1230" t="s">
        <v>677</v>
      </c>
      <c r="N15" s="1266" t="s">
        <v>629</v>
      </c>
      <c r="O15" s="1266"/>
      <c r="P15" s="1266"/>
      <c r="Q15" s="1266"/>
      <c r="R15" s="1266" t="s">
        <v>630</v>
      </c>
      <c r="S15" s="1266"/>
      <c r="T15" s="1266"/>
      <c r="U15" s="1266"/>
      <c r="V15" s="1266" t="s">
        <v>631</v>
      </c>
      <c r="W15" s="1266"/>
      <c r="X15" s="1266"/>
      <c r="Y15" s="1266"/>
      <c r="Z15" s="1230" t="s">
        <v>642</v>
      </c>
      <c r="AA15" s="1230"/>
      <c r="AB15" s="1230"/>
      <c r="AC15" s="1230"/>
      <c r="AD15" s="1230"/>
      <c r="AE15" s="1230" t="s">
        <v>341</v>
      </c>
      <c r="AF15" s="1242" t="s">
        <v>275</v>
      </c>
      <c r="AG15" s="1151"/>
    </row>
    <row r="16" spans="1:37" s="525" customFormat="1" ht="27.75" customHeight="1">
      <c r="A16" s="587"/>
      <c r="B16" s="587"/>
      <c r="C16" s="587"/>
      <c r="D16" s="587"/>
      <c r="E16" s="587"/>
      <c r="F16" s="587"/>
      <c r="G16" s="593"/>
      <c r="H16" s="593"/>
      <c r="I16" s="533"/>
      <c r="J16" s="531"/>
      <c r="K16" s="531"/>
      <c r="L16" s="1230"/>
      <c r="M16" s="1230"/>
      <c r="N16" s="1266"/>
      <c r="O16" s="1266"/>
      <c r="P16" s="1266"/>
      <c r="Q16" s="1266"/>
      <c r="R16" s="1266"/>
      <c r="S16" s="1266"/>
      <c r="T16" s="1266"/>
      <c r="U16" s="1266"/>
      <c r="V16" s="1266"/>
      <c r="W16" s="1266"/>
      <c r="X16" s="1266"/>
      <c r="Y16" s="1266"/>
      <c r="Z16" s="1151" t="s">
        <v>680</v>
      </c>
      <c r="AA16" s="1151"/>
      <c r="AB16" s="1151" t="s">
        <v>655</v>
      </c>
      <c r="AC16" s="1151"/>
      <c r="AD16" s="1151"/>
      <c r="AE16" s="1230"/>
      <c r="AF16" s="1242"/>
      <c r="AG16" s="1151"/>
      <c r="AH16" s="587"/>
      <c r="AI16" s="587"/>
      <c r="AJ16" s="587"/>
      <c r="AK16" s="587"/>
    </row>
    <row r="17" spans="1:37" ht="14.25" customHeight="1">
      <c r="J17" s="483"/>
      <c r="K17" s="483"/>
      <c r="L17" s="1230"/>
      <c r="M17" s="1230"/>
      <c r="N17" s="1266"/>
      <c r="O17" s="1266"/>
      <c r="P17" s="1266"/>
      <c r="Q17" s="1266"/>
      <c r="R17" s="1266"/>
      <c r="S17" s="1266"/>
      <c r="T17" s="1266"/>
      <c r="U17" s="1266"/>
      <c r="V17" s="1266"/>
      <c r="W17" s="1266"/>
      <c r="X17" s="1266"/>
      <c r="Y17" s="1266"/>
      <c r="Z17" s="536" t="s">
        <v>678</v>
      </c>
      <c r="AA17" s="536" t="s">
        <v>679</v>
      </c>
      <c r="AB17" s="538" t="s">
        <v>274</v>
      </c>
      <c r="AC17" s="1254" t="s">
        <v>273</v>
      </c>
      <c r="AD17" s="1254"/>
      <c r="AE17" s="1230"/>
      <c r="AF17" s="1242"/>
      <c r="AG17" s="1151"/>
    </row>
    <row r="18" spans="1:37">
      <c r="J18" s="483"/>
      <c r="K18" s="491">
        <v>1</v>
      </c>
      <c r="L18" s="480" t="s">
        <v>93</v>
      </c>
      <c r="M18" s="480" t="s">
        <v>49</v>
      </c>
      <c r="N18" s="1259">
        <f ca="1">OFFSET(N18,0,-1)+1</f>
        <v>3</v>
      </c>
      <c r="O18" s="1259"/>
      <c r="P18" s="1259"/>
      <c r="Q18" s="1259"/>
      <c r="R18" s="1259">
        <f ca="1">OFFSET(N18,0,0)+1</f>
        <v>4</v>
      </c>
      <c r="S18" s="1259"/>
      <c r="T18" s="1259"/>
      <c r="U18" s="1259"/>
      <c r="V18" s="676"/>
      <c r="W18" s="676"/>
      <c r="X18" s="676"/>
      <c r="Y18" s="677">
        <f ca="1">OFFSET(R18,0,0)+1</f>
        <v>5</v>
      </c>
      <c r="Z18" s="489">
        <f ca="1">OFFSET(Z18,0,-1)+1</f>
        <v>6</v>
      </c>
      <c r="AA18" s="489">
        <f ca="1">OFFSET(AA18,0,-1)+1</f>
        <v>7</v>
      </c>
      <c r="AB18" s="489">
        <f ca="1">OFFSET(AB18,0,-1)+1</f>
        <v>8</v>
      </c>
      <c r="AC18" s="1259">
        <f ca="1">OFFSET(AC18,0,-1)+1</f>
        <v>9</v>
      </c>
      <c r="AD18" s="1259"/>
      <c r="AE18" s="489">
        <f ca="1">OFFSET(AE18,0,-2)+1</f>
        <v>10</v>
      </c>
      <c r="AF18" s="525"/>
      <c r="AG18" s="489">
        <f ca="1">OFFSET(AG18,0,-2)+1</f>
        <v>11</v>
      </c>
    </row>
    <row r="19" spans="1:37" ht="22.5">
      <c r="A19" s="1203">
        <v>1</v>
      </c>
      <c r="B19" s="1017"/>
      <c r="C19" s="1017"/>
      <c r="D19" s="1017"/>
      <c r="E19" s="1017"/>
      <c r="F19" s="1010"/>
      <c r="G19" s="1016"/>
      <c r="H19" s="1016"/>
      <c r="I19" s="998"/>
      <c r="J19" s="997"/>
      <c r="K19" s="997"/>
      <c r="L19" s="595" t="e">
        <f ca="1">mergeValue(A19)</f>
        <v>#NAME?</v>
      </c>
      <c r="M19" s="643" t="s">
        <v>20</v>
      </c>
      <c r="N19" s="1260"/>
      <c r="O19" s="1260"/>
      <c r="P19" s="1260"/>
      <c r="Q19" s="1260"/>
      <c r="R19" s="1260"/>
      <c r="S19" s="1260"/>
      <c r="T19" s="1260"/>
      <c r="U19" s="1260"/>
      <c r="V19" s="1260"/>
      <c r="W19" s="1260"/>
      <c r="X19" s="1260"/>
      <c r="Y19" s="1260"/>
      <c r="Z19" s="1260"/>
      <c r="AA19" s="1260"/>
      <c r="AB19" s="1260"/>
      <c r="AC19" s="1260"/>
      <c r="AD19" s="1260"/>
      <c r="AE19" s="1260"/>
      <c r="AF19" s="1260"/>
      <c r="AG19" s="583" t="s">
        <v>476</v>
      </c>
    </row>
    <row r="20" spans="1:37" ht="22.5">
      <c r="A20" s="1203"/>
      <c r="B20" s="1203">
        <v>1</v>
      </c>
      <c r="C20" s="1017"/>
      <c r="D20" s="1017"/>
      <c r="E20" s="1017"/>
      <c r="F20" s="1010"/>
      <c r="G20" s="1019"/>
      <c r="H20" s="1020"/>
      <c r="I20" s="999"/>
      <c r="J20" s="994"/>
      <c r="K20" s="992"/>
      <c r="L20" s="595" t="e">
        <f ca="1">mergeValue(A20) &amp;"."&amp; mergeValue(B20)</f>
        <v>#NAME?</v>
      </c>
      <c r="M20" s="548" t="s">
        <v>16</v>
      </c>
      <c r="N20" s="1261"/>
      <c r="O20" s="1261"/>
      <c r="P20" s="1261"/>
      <c r="Q20" s="1261"/>
      <c r="R20" s="1261"/>
      <c r="S20" s="1261"/>
      <c r="T20" s="1261"/>
      <c r="U20" s="1261"/>
      <c r="V20" s="1261"/>
      <c r="W20" s="1261"/>
      <c r="X20" s="1261"/>
      <c r="Y20" s="1261"/>
      <c r="Z20" s="1261"/>
      <c r="AA20" s="1261"/>
      <c r="AB20" s="1261"/>
      <c r="AC20" s="1261"/>
      <c r="AD20" s="1261"/>
      <c r="AE20" s="1261"/>
      <c r="AF20" s="1261"/>
      <c r="AG20" s="583" t="s">
        <v>477</v>
      </c>
    </row>
    <row r="21" spans="1:37" ht="22.5">
      <c r="A21" s="1203"/>
      <c r="B21" s="1203"/>
      <c r="C21" s="1203">
        <v>1</v>
      </c>
      <c r="D21" s="1017"/>
      <c r="E21" s="1017"/>
      <c r="F21" s="1010"/>
      <c r="G21" s="1019"/>
      <c r="H21" s="1020"/>
      <c r="I21" s="999"/>
      <c r="J21" s="994"/>
      <c r="K21" s="992"/>
      <c r="L21" s="595" t="e">
        <f ca="1">mergeValue(A21) &amp;"."&amp; mergeValue(B21)&amp;"."&amp; mergeValue(C21)</f>
        <v>#NAME?</v>
      </c>
      <c r="M21" s="549" t="s">
        <v>7</v>
      </c>
      <c r="N21" s="1261"/>
      <c r="O21" s="1261"/>
      <c r="P21" s="1261"/>
      <c r="Q21" s="1261"/>
      <c r="R21" s="1261"/>
      <c r="S21" s="1261"/>
      <c r="T21" s="1261"/>
      <c r="U21" s="1261"/>
      <c r="V21" s="1261"/>
      <c r="W21" s="1261"/>
      <c r="X21" s="1261"/>
      <c r="Y21" s="1261"/>
      <c r="Z21" s="1261"/>
      <c r="AA21" s="1261"/>
      <c r="AB21" s="1261"/>
      <c r="AC21" s="1261"/>
      <c r="AD21" s="1261"/>
      <c r="AE21" s="1261"/>
      <c r="AF21" s="1261"/>
      <c r="AG21" s="583" t="s">
        <v>634</v>
      </c>
    </row>
    <row r="22" spans="1:37" ht="15" customHeight="1">
      <c r="A22" s="1203"/>
      <c r="B22" s="1203"/>
      <c r="C22" s="1203"/>
      <c r="D22" s="1203">
        <v>1</v>
      </c>
      <c r="E22" s="1017"/>
      <c r="F22" s="1010"/>
      <c r="G22" s="1019"/>
      <c r="H22" s="1020"/>
      <c r="I22" s="999"/>
      <c r="J22" s="994"/>
      <c r="K22" s="992"/>
      <c r="L22" s="595" t="e">
        <f ca="1">mergeValue(A22) &amp;"."&amp; mergeValue(B22)&amp;"."&amp; mergeValue(C22)&amp;"."&amp; mergeValue(D22)</f>
        <v>#NAME?</v>
      </c>
      <c r="M22" s="550" t="s">
        <v>22</v>
      </c>
      <c r="N22" s="1261"/>
      <c r="O22" s="1261"/>
      <c r="P22" s="1261"/>
      <c r="Q22" s="1261"/>
      <c r="R22" s="1261"/>
      <c r="S22" s="1261"/>
      <c r="T22" s="1261"/>
      <c r="U22" s="1261"/>
      <c r="V22" s="1261"/>
      <c r="W22" s="1261"/>
      <c r="X22" s="1261"/>
      <c r="Y22" s="1261"/>
      <c r="Z22" s="1261"/>
      <c r="AA22" s="1261"/>
      <c r="AB22" s="1261"/>
      <c r="AC22" s="1261"/>
      <c r="AD22" s="1261"/>
      <c r="AE22" s="1261"/>
      <c r="AF22" s="1261"/>
      <c r="AG22" s="583" t="s">
        <v>681</v>
      </c>
    </row>
    <row r="23" spans="1:37" ht="20.100000000000001" customHeight="1">
      <c r="A23" s="1203"/>
      <c r="B23" s="1203"/>
      <c r="C23" s="1203"/>
      <c r="D23" s="1203"/>
      <c r="E23" s="1203">
        <v>1</v>
      </c>
      <c r="F23" s="1010"/>
      <c r="G23" s="1019"/>
      <c r="H23" s="1020"/>
      <c r="I23" s="1021"/>
      <c r="J23" s="1011"/>
      <c r="K23" s="1150"/>
      <c r="L23" s="1264" t="e">
        <f ca="1">mergeValue(A23) &amp;"."&amp; mergeValue(B23)&amp;"."&amp; mergeValue(C23)&amp;"."&amp; mergeValue(D23)&amp;"."&amp; mergeValue(E23)</f>
        <v>#NAME?</v>
      </c>
      <c r="M23" s="1265"/>
      <c r="N23" s="1210" t="s">
        <v>85</v>
      </c>
      <c r="O23" s="1272"/>
      <c r="P23" s="1270">
        <v>1</v>
      </c>
      <c r="Q23" s="1262"/>
      <c r="R23" s="1210" t="s">
        <v>85</v>
      </c>
      <c r="S23" s="1272"/>
      <c r="T23" s="1270">
        <v>1</v>
      </c>
      <c r="U23" s="1262"/>
      <c r="V23" s="1210" t="s">
        <v>85</v>
      </c>
      <c r="W23" s="563"/>
      <c r="X23" s="541">
        <v>1</v>
      </c>
      <c r="Y23" s="1098"/>
      <c r="Z23" s="673"/>
      <c r="AA23" s="673"/>
      <c r="AB23" s="1245"/>
      <c r="AC23" s="1210" t="s">
        <v>84</v>
      </c>
      <c r="AD23" s="1245"/>
      <c r="AE23" s="1210" t="s">
        <v>85</v>
      </c>
      <c r="AF23" s="580"/>
      <c r="AG23" s="1267" t="s">
        <v>682</v>
      </c>
      <c r="AH23" s="502" t="e">
        <f ca="1">strCheckDate(Z24:AF24)</f>
        <v>#NAME?</v>
      </c>
      <c r="AI23" s="506" t="str">
        <f>IF(AND(COUNTIF(AJ18:AJ27,AJ23)&gt;1,AJ23&lt;&gt;""),"ErrUnique:HasDoubleConn","")</f>
        <v/>
      </c>
      <c r="AJ23" s="506"/>
      <c r="AK23" s="506"/>
    </row>
    <row r="24" spans="1:37" ht="20.100000000000001" customHeight="1">
      <c r="A24" s="1203"/>
      <c r="B24" s="1203"/>
      <c r="C24" s="1203"/>
      <c r="D24" s="1203"/>
      <c r="E24" s="1203"/>
      <c r="F24" s="1010"/>
      <c r="G24" s="1019"/>
      <c r="H24" s="1020"/>
      <c r="I24" s="1021"/>
      <c r="J24" s="1011"/>
      <c r="K24" s="1150"/>
      <c r="L24" s="1264"/>
      <c r="M24" s="1265"/>
      <c r="N24" s="1210"/>
      <c r="O24" s="1272"/>
      <c r="P24" s="1270"/>
      <c r="Q24" s="1271"/>
      <c r="R24" s="1210"/>
      <c r="S24" s="1272"/>
      <c r="T24" s="1270"/>
      <c r="U24" s="1263"/>
      <c r="V24" s="1210"/>
      <c r="W24" s="603"/>
      <c r="X24" s="567"/>
      <c r="Y24" s="567"/>
      <c r="Z24" s="574"/>
      <c r="AA24" s="605" t="str">
        <f>AB23 &amp; "-" &amp; AD23</f>
        <v>-</v>
      </c>
      <c r="AB24" s="1209"/>
      <c r="AC24" s="1210"/>
      <c r="AD24" s="1209"/>
      <c r="AE24" s="1210"/>
      <c r="AF24" s="675"/>
      <c r="AG24" s="1268"/>
      <c r="AI24" s="506"/>
      <c r="AJ24" s="506"/>
      <c r="AK24" s="506"/>
    </row>
    <row r="25" spans="1:37" ht="20.100000000000001" customHeight="1">
      <c r="A25" s="1203"/>
      <c r="B25" s="1203"/>
      <c r="C25" s="1203"/>
      <c r="D25" s="1203"/>
      <c r="E25" s="1203"/>
      <c r="F25" s="1010"/>
      <c r="G25" s="1019"/>
      <c r="H25" s="1020"/>
      <c r="I25" s="1021"/>
      <c r="J25" s="1011"/>
      <c r="K25" s="1150"/>
      <c r="L25" s="1264"/>
      <c r="M25" s="1265"/>
      <c r="N25" s="1210"/>
      <c r="O25" s="1272"/>
      <c r="P25" s="1270"/>
      <c r="Q25" s="1263"/>
      <c r="R25" s="1210"/>
      <c r="S25" s="604"/>
      <c r="T25" s="560"/>
      <c r="U25" s="567"/>
      <c r="V25" s="573"/>
      <c r="W25" s="573"/>
      <c r="X25" s="573"/>
      <c r="Y25" s="573"/>
      <c r="Z25" s="574"/>
      <c r="AA25" s="574"/>
      <c r="AB25" s="575"/>
      <c r="AC25" s="566"/>
      <c r="AD25" s="566"/>
      <c r="AE25" s="575"/>
      <c r="AF25" s="566"/>
      <c r="AG25" s="1268"/>
      <c r="AI25" s="506"/>
      <c r="AJ25" s="506"/>
      <c r="AK25" s="506"/>
    </row>
    <row r="26" spans="1:37" ht="20.100000000000001" customHeight="1">
      <c r="A26" s="1203"/>
      <c r="B26" s="1203"/>
      <c r="C26" s="1203"/>
      <c r="D26" s="1203"/>
      <c r="E26" s="1203"/>
      <c r="F26" s="1010"/>
      <c r="G26" s="1019"/>
      <c r="H26" s="1020"/>
      <c r="I26" s="1021"/>
      <c r="J26" s="1011"/>
      <c r="K26" s="1150"/>
      <c r="L26" s="1264"/>
      <c r="M26" s="1265"/>
      <c r="N26" s="1210"/>
      <c r="O26" s="576"/>
      <c r="P26" s="578"/>
      <c r="Q26" s="577"/>
      <c r="R26" s="573"/>
      <c r="S26" s="573"/>
      <c r="T26" s="573"/>
      <c r="U26" s="573"/>
      <c r="V26" s="573"/>
      <c r="W26" s="573"/>
      <c r="X26" s="573"/>
      <c r="Y26" s="573"/>
      <c r="Z26" s="574"/>
      <c r="AA26" s="574"/>
      <c r="AB26" s="575"/>
      <c r="AC26" s="566"/>
      <c r="AD26" s="566"/>
      <c r="AE26" s="575"/>
      <c r="AF26" s="566"/>
      <c r="AG26" s="1268"/>
      <c r="AI26" s="506"/>
      <c r="AJ26" s="506"/>
      <c r="AK26" s="506"/>
    </row>
    <row r="27" spans="1:37" s="477" customFormat="1" ht="15" customHeight="1">
      <c r="A27" s="1203"/>
      <c r="B27" s="1203"/>
      <c r="C27" s="1203"/>
      <c r="D27" s="1203"/>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9"/>
      <c r="AH27" s="503"/>
      <c r="AI27" s="503"/>
      <c r="AJ27" s="213"/>
      <c r="AK27" s="213"/>
    </row>
    <row r="28" spans="1:37" s="477" customFormat="1" ht="15" customHeight="1">
      <c r="A28" s="1203"/>
      <c r="B28" s="1203"/>
      <c r="C28" s="1203"/>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3"/>
      <c r="B29" s="1203"/>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3"/>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6" t="s">
        <v>683</v>
      </c>
      <c r="N33" s="1196"/>
      <c r="O33" s="1196"/>
      <c r="P33" s="1196"/>
      <c r="Q33" s="1196"/>
      <c r="R33" s="1196"/>
      <c r="S33" s="1196"/>
      <c r="T33" s="1196"/>
      <c r="U33" s="1196"/>
      <c r="V33" s="1196"/>
      <c r="W33" s="1196"/>
      <c r="X33" s="1196"/>
      <c r="Y33" s="1196"/>
      <c r="Z33" s="1196"/>
      <c r="AA33" s="1196"/>
      <c r="AB33" s="1196"/>
      <c r="AC33" s="1196"/>
      <c r="AD33" s="1196"/>
      <c r="AE33" s="1196"/>
      <c r="AF33" s="1196"/>
      <c r="AG33" s="1196"/>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5" t="e">
        <f ca="1">"Код отчёта: " &amp; GetCode()</f>
        <v>#NAME?</v>
      </c>
      <c r="C2" s="1135"/>
      <c r="D2" s="1135"/>
      <c r="E2" s="1135"/>
      <c r="F2" s="1135"/>
      <c r="G2" s="1135"/>
      <c r="Q2" s="231"/>
      <c r="R2" s="231"/>
      <c r="S2" s="231"/>
      <c r="T2" s="231"/>
      <c r="U2" s="231"/>
      <c r="V2" s="231"/>
      <c r="W2" s="231"/>
    </row>
    <row r="3" spans="1:27" ht="18" customHeight="1">
      <c r="B3" s="1136" t="e">
        <f ca="1">"Версия " &amp; GetVersion()</f>
        <v>#NAME?</v>
      </c>
      <c r="C3" s="113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9" t="s">
        <v>770</v>
      </c>
      <c r="C5" s="1140"/>
      <c r="D5" s="1140"/>
      <c r="E5" s="1140"/>
      <c r="F5" s="1140"/>
      <c r="G5" s="1140"/>
      <c r="H5" s="1140"/>
      <c r="I5" s="1140"/>
      <c r="J5" s="1140"/>
      <c r="K5" s="1140"/>
      <c r="L5" s="1140"/>
      <c r="M5" s="1140"/>
      <c r="N5" s="1140"/>
      <c r="O5" s="1140"/>
      <c r="P5" s="1140"/>
      <c r="Q5" s="1140"/>
      <c r="R5" s="1140"/>
      <c r="S5" s="1140"/>
      <c r="T5" s="1140"/>
      <c r="U5" s="1140"/>
      <c r="V5" s="1140"/>
      <c r="W5" s="1140"/>
      <c r="X5" s="1140"/>
      <c r="Y5" s="1140"/>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7" t="s">
        <v>590</v>
      </c>
      <c r="F7" s="1137"/>
      <c r="G7" s="1137"/>
      <c r="H7" s="1137"/>
      <c r="I7" s="1137"/>
      <c r="J7" s="1137"/>
      <c r="K7" s="1137"/>
      <c r="L7" s="1137"/>
      <c r="M7" s="1137"/>
      <c r="N7" s="1137"/>
      <c r="O7" s="1137"/>
      <c r="P7" s="1137"/>
      <c r="Q7" s="1137"/>
      <c r="R7" s="1137"/>
      <c r="S7" s="1137"/>
      <c r="T7" s="1137"/>
      <c r="U7" s="1137"/>
      <c r="V7" s="1137"/>
      <c r="W7" s="1137"/>
      <c r="X7" s="1137"/>
      <c r="Y7" s="59"/>
    </row>
    <row r="8" spans="1:27" ht="15" customHeight="1">
      <c r="A8" s="43"/>
      <c r="B8" s="78"/>
      <c r="C8" s="77"/>
      <c r="D8" s="60"/>
      <c r="E8" s="1137"/>
      <c r="F8" s="1137"/>
      <c r="G8" s="1137"/>
      <c r="H8" s="1137"/>
      <c r="I8" s="1137"/>
      <c r="J8" s="1137"/>
      <c r="K8" s="1137"/>
      <c r="L8" s="1137"/>
      <c r="M8" s="1137"/>
      <c r="N8" s="1137"/>
      <c r="O8" s="1137"/>
      <c r="P8" s="1137"/>
      <c r="Q8" s="1137"/>
      <c r="R8" s="1137"/>
      <c r="S8" s="1137"/>
      <c r="T8" s="1137"/>
      <c r="U8" s="1137"/>
      <c r="V8" s="1137"/>
      <c r="W8" s="1137"/>
      <c r="X8" s="1137"/>
      <c r="Y8" s="59"/>
    </row>
    <row r="9" spans="1:27" ht="15" customHeight="1">
      <c r="A9" s="43"/>
      <c r="B9" s="78"/>
      <c r="C9" s="77"/>
      <c r="D9" s="60"/>
      <c r="E9" s="1137"/>
      <c r="F9" s="1137"/>
      <c r="G9" s="1137"/>
      <c r="H9" s="1137"/>
      <c r="I9" s="1137"/>
      <c r="J9" s="1137"/>
      <c r="K9" s="1137"/>
      <c r="L9" s="1137"/>
      <c r="M9" s="1137"/>
      <c r="N9" s="1137"/>
      <c r="O9" s="1137"/>
      <c r="P9" s="1137"/>
      <c r="Q9" s="1137"/>
      <c r="R9" s="1137"/>
      <c r="S9" s="1137"/>
      <c r="T9" s="1137"/>
      <c r="U9" s="1137"/>
      <c r="V9" s="1137"/>
      <c r="W9" s="1137"/>
      <c r="X9" s="1137"/>
      <c r="Y9" s="59"/>
    </row>
    <row r="10" spans="1:27" ht="10.5" customHeight="1">
      <c r="A10" s="43"/>
      <c r="B10" s="78"/>
      <c r="C10" s="77"/>
      <c r="D10" s="60"/>
      <c r="E10" s="1137"/>
      <c r="F10" s="1137"/>
      <c r="G10" s="1137"/>
      <c r="H10" s="1137"/>
      <c r="I10" s="1137"/>
      <c r="J10" s="1137"/>
      <c r="K10" s="1137"/>
      <c r="L10" s="1137"/>
      <c r="M10" s="1137"/>
      <c r="N10" s="1137"/>
      <c r="O10" s="1137"/>
      <c r="P10" s="1137"/>
      <c r="Q10" s="1137"/>
      <c r="R10" s="1137"/>
      <c r="S10" s="1137"/>
      <c r="T10" s="1137"/>
      <c r="U10" s="1137"/>
      <c r="V10" s="1137"/>
      <c r="W10" s="1137"/>
      <c r="X10" s="1137"/>
      <c r="Y10" s="59"/>
    </row>
    <row r="11" spans="1:27" ht="27" customHeight="1">
      <c r="A11" s="43"/>
      <c r="B11" s="78"/>
      <c r="C11" s="77"/>
      <c r="D11" s="60"/>
      <c r="E11" s="1137"/>
      <c r="F11" s="1137"/>
      <c r="G11" s="1137"/>
      <c r="H11" s="1137"/>
      <c r="I11" s="1137"/>
      <c r="J11" s="1137"/>
      <c r="K11" s="1137"/>
      <c r="L11" s="1137"/>
      <c r="M11" s="1137"/>
      <c r="N11" s="1137"/>
      <c r="O11" s="1137"/>
      <c r="P11" s="1137"/>
      <c r="Q11" s="1137"/>
      <c r="R11" s="1137"/>
      <c r="S11" s="1137"/>
      <c r="T11" s="1137"/>
      <c r="U11" s="1137"/>
      <c r="V11" s="1137"/>
      <c r="W11" s="1137"/>
      <c r="X11" s="1137"/>
      <c r="Y11" s="59"/>
    </row>
    <row r="12" spans="1:27" ht="12" customHeight="1">
      <c r="A12" s="43"/>
      <c r="B12" s="78"/>
      <c r="C12" s="77"/>
      <c r="D12" s="60"/>
      <c r="E12" s="1137"/>
      <c r="F12" s="1137"/>
      <c r="G12" s="1137"/>
      <c r="H12" s="1137"/>
      <c r="I12" s="1137"/>
      <c r="J12" s="1137"/>
      <c r="K12" s="1137"/>
      <c r="L12" s="1137"/>
      <c r="M12" s="1137"/>
      <c r="N12" s="1137"/>
      <c r="O12" s="1137"/>
      <c r="P12" s="1137"/>
      <c r="Q12" s="1137"/>
      <c r="R12" s="1137"/>
      <c r="S12" s="1137"/>
      <c r="T12" s="1137"/>
      <c r="U12" s="1137"/>
      <c r="V12" s="1137"/>
      <c r="W12" s="1137"/>
      <c r="X12" s="1137"/>
      <c r="Y12" s="59"/>
    </row>
    <row r="13" spans="1:27" ht="38.25" customHeight="1">
      <c r="A13" s="43"/>
      <c r="B13" s="78"/>
      <c r="C13" s="77"/>
      <c r="D13" s="60"/>
      <c r="E13" s="1137"/>
      <c r="F13" s="1137"/>
      <c r="G13" s="1137"/>
      <c r="H13" s="1137"/>
      <c r="I13" s="1137"/>
      <c r="J13" s="1137"/>
      <c r="K13" s="1137"/>
      <c r="L13" s="1137"/>
      <c r="M13" s="1137"/>
      <c r="N13" s="1137"/>
      <c r="O13" s="1137"/>
      <c r="P13" s="1137"/>
      <c r="Q13" s="1137"/>
      <c r="R13" s="1137"/>
      <c r="S13" s="1137"/>
      <c r="T13" s="1137"/>
      <c r="U13" s="1137"/>
      <c r="V13" s="1137"/>
      <c r="W13" s="1137"/>
      <c r="X13" s="1137"/>
      <c r="Y13" s="73"/>
    </row>
    <row r="14" spans="1:27" ht="15" customHeight="1">
      <c r="A14" s="43"/>
      <c r="B14" s="78"/>
      <c r="C14" s="77"/>
      <c r="D14" s="60"/>
      <c r="E14" s="1137"/>
      <c r="F14" s="1137"/>
      <c r="G14" s="1137"/>
      <c r="H14" s="1137"/>
      <c r="I14" s="1137"/>
      <c r="J14" s="1137"/>
      <c r="K14" s="1137"/>
      <c r="L14" s="1137"/>
      <c r="M14" s="1137"/>
      <c r="N14" s="1137"/>
      <c r="O14" s="1137"/>
      <c r="P14" s="1137"/>
      <c r="Q14" s="1137"/>
      <c r="R14" s="1137"/>
      <c r="S14" s="1137"/>
      <c r="T14" s="1137"/>
      <c r="U14" s="1137"/>
      <c r="V14" s="1137"/>
      <c r="W14" s="1137"/>
      <c r="X14" s="1137"/>
      <c r="Y14" s="59"/>
    </row>
    <row r="15" spans="1:27" ht="15">
      <c r="A15" s="43"/>
      <c r="B15" s="78"/>
      <c r="C15" s="77"/>
      <c r="D15" s="60"/>
      <c r="E15" s="1137"/>
      <c r="F15" s="1137"/>
      <c r="G15" s="1137"/>
      <c r="H15" s="1137"/>
      <c r="I15" s="1137"/>
      <c r="J15" s="1137"/>
      <c r="K15" s="1137"/>
      <c r="L15" s="1137"/>
      <c r="M15" s="1137"/>
      <c r="N15" s="1137"/>
      <c r="O15" s="1137"/>
      <c r="P15" s="1137"/>
      <c r="Q15" s="1137"/>
      <c r="R15" s="1137"/>
      <c r="S15" s="1137"/>
      <c r="T15" s="1137"/>
      <c r="U15" s="1137"/>
      <c r="V15" s="1137"/>
      <c r="W15" s="1137"/>
      <c r="X15" s="1137"/>
      <c r="Y15" s="59"/>
    </row>
    <row r="16" spans="1:27" ht="15">
      <c r="A16" s="43"/>
      <c r="B16" s="78"/>
      <c r="C16" s="77"/>
      <c r="D16" s="60"/>
      <c r="E16" s="1137"/>
      <c r="F16" s="1137"/>
      <c r="G16" s="1137"/>
      <c r="H16" s="1137"/>
      <c r="I16" s="1137"/>
      <c r="J16" s="1137"/>
      <c r="K16" s="1137"/>
      <c r="L16" s="1137"/>
      <c r="M16" s="1137"/>
      <c r="N16" s="1137"/>
      <c r="O16" s="1137"/>
      <c r="P16" s="1137"/>
      <c r="Q16" s="1137"/>
      <c r="R16" s="1137"/>
      <c r="S16" s="1137"/>
      <c r="T16" s="1137"/>
      <c r="U16" s="1137"/>
      <c r="V16" s="1137"/>
      <c r="W16" s="1137"/>
      <c r="X16" s="1137"/>
      <c r="Y16" s="59"/>
    </row>
    <row r="17" spans="1:25" ht="15" customHeight="1">
      <c r="A17" s="43"/>
      <c r="B17" s="78"/>
      <c r="C17" s="77"/>
      <c r="D17" s="60"/>
      <c r="E17" s="1137"/>
      <c r="F17" s="1137"/>
      <c r="G17" s="1137"/>
      <c r="H17" s="1137"/>
      <c r="I17" s="1137"/>
      <c r="J17" s="1137"/>
      <c r="K17" s="1137"/>
      <c r="L17" s="1137"/>
      <c r="M17" s="1137"/>
      <c r="N17" s="1137"/>
      <c r="O17" s="1137"/>
      <c r="P17" s="1137"/>
      <c r="Q17" s="1137"/>
      <c r="R17" s="1137"/>
      <c r="S17" s="1137"/>
      <c r="T17" s="1137"/>
      <c r="U17" s="1137"/>
      <c r="V17" s="1137"/>
      <c r="W17" s="1137"/>
      <c r="X17" s="1137"/>
      <c r="Y17" s="59"/>
    </row>
    <row r="18" spans="1:25" ht="15">
      <c r="A18" s="43"/>
      <c r="B18" s="78"/>
      <c r="C18" s="77"/>
      <c r="D18" s="60"/>
      <c r="E18" s="1137"/>
      <c r="F18" s="1137"/>
      <c r="G18" s="1137"/>
      <c r="H18" s="1137"/>
      <c r="I18" s="1137"/>
      <c r="J18" s="1137"/>
      <c r="K18" s="1137"/>
      <c r="L18" s="1137"/>
      <c r="M18" s="1137"/>
      <c r="N18" s="1137"/>
      <c r="O18" s="1137"/>
      <c r="P18" s="1137"/>
      <c r="Q18" s="1137"/>
      <c r="R18" s="1137"/>
      <c r="S18" s="1137"/>
      <c r="T18" s="1137"/>
      <c r="U18" s="1137"/>
      <c r="V18" s="1137"/>
      <c r="W18" s="1137"/>
      <c r="X18" s="1137"/>
      <c r="Y18" s="59"/>
    </row>
    <row r="19" spans="1:25" ht="59.25" customHeight="1">
      <c r="A19" s="43"/>
      <c r="B19" s="78"/>
      <c r="C19" s="77"/>
      <c r="D19" s="66"/>
      <c r="E19" s="1137"/>
      <c r="F19" s="1137"/>
      <c r="G19" s="1137"/>
      <c r="H19" s="1137"/>
      <c r="I19" s="1137"/>
      <c r="J19" s="1137"/>
      <c r="K19" s="1137"/>
      <c r="L19" s="1137"/>
      <c r="M19" s="1137"/>
      <c r="N19" s="1137"/>
      <c r="O19" s="1137"/>
      <c r="P19" s="1137"/>
      <c r="Q19" s="1137"/>
      <c r="R19" s="1137"/>
      <c r="S19" s="1137"/>
      <c r="T19" s="1137"/>
      <c r="U19" s="1137"/>
      <c r="V19" s="1137"/>
      <c r="W19" s="1137"/>
      <c r="X19" s="113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2" t="s">
        <v>254</v>
      </c>
      <c r="G21" s="1143"/>
      <c r="H21" s="1143"/>
      <c r="I21" s="1143"/>
      <c r="J21" s="1143"/>
      <c r="K21" s="1143"/>
      <c r="L21" s="1143"/>
      <c r="M21" s="1143"/>
      <c r="N21" s="60"/>
      <c r="O21" s="71" t="s">
        <v>237</v>
      </c>
      <c r="P21" s="1144" t="s">
        <v>238</v>
      </c>
      <c r="Q21" s="1145"/>
      <c r="R21" s="1145"/>
      <c r="S21" s="1145"/>
      <c r="T21" s="1145"/>
      <c r="U21" s="1145"/>
      <c r="V21" s="1145"/>
      <c r="W21" s="1145"/>
      <c r="X21" s="1145"/>
      <c r="Y21" s="59"/>
    </row>
    <row r="22" spans="1:25" ht="14.25" hidden="1" customHeight="1">
      <c r="A22" s="43"/>
      <c r="B22" s="78"/>
      <c r="C22" s="77"/>
      <c r="D22" s="61"/>
      <c r="E22" s="94" t="s">
        <v>237</v>
      </c>
      <c r="F22" s="1142" t="s">
        <v>240</v>
      </c>
      <c r="G22" s="1143"/>
      <c r="H22" s="1143"/>
      <c r="I22" s="1143"/>
      <c r="J22" s="1143"/>
      <c r="K22" s="1143"/>
      <c r="L22" s="1143"/>
      <c r="M22" s="1143"/>
      <c r="N22" s="60"/>
      <c r="O22" s="74" t="s">
        <v>237</v>
      </c>
      <c r="P22" s="1144" t="s">
        <v>588</v>
      </c>
      <c r="Q22" s="1145"/>
      <c r="R22" s="1145"/>
      <c r="S22" s="1145"/>
      <c r="T22" s="1145"/>
      <c r="U22" s="1145"/>
      <c r="V22" s="1145"/>
      <c r="W22" s="1145"/>
      <c r="X22" s="1145"/>
      <c r="Y22" s="59"/>
    </row>
    <row r="23" spans="1:25" ht="27" hidden="1" customHeight="1">
      <c r="A23" s="43"/>
      <c r="B23" s="78"/>
      <c r="C23" s="77"/>
      <c r="D23" s="61"/>
      <c r="E23" s="60"/>
      <c r="F23" s="60"/>
      <c r="G23" s="60"/>
      <c r="H23" s="60"/>
      <c r="I23" s="60"/>
      <c r="J23" s="60"/>
      <c r="K23" s="60"/>
      <c r="L23" s="60"/>
      <c r="M23" s="60"/>
      <c r="N23" s="60"/>
      <c r="O23" s="60"/>
      <c r="P23" s="1138"/>
      <c r="Q23" s="1138"/>
      <c r="R23" s="1138"/>
      <c r="S23" s="1138"/>
      <c r="T23" s="1138"/>
      <c r="U23" s="1138"/>
      <c r="V23" s="1138"/>
      <c r="W23" s="113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1" t="s">
        <v>394</v>
      </c>
      <c r="F35" s="1141"/>
      <c r="G35" s="1141"/>
      <c r="H35" s="1141"/>
      <c r="I35" s="1141"/>
      <c r="J35" s="1141"/>
      <c r="K35" s="1141"/>
      <c r="L35" s="1141"/>
      <c r="M35" s="1141"/>
      <c r="N35" s="1141"/>
      <c r="O35" s="1141"/>
      <c r="P35" s="1141"/>
      <c r="Q35" s="1141"/>
      <c r="R35" s="1141"/>
      <c r="S35" s="1141"/>
      <c r="T35" s="1141"/>
      <c r="U35" s="1141"/>
      <c r="V35" s="1141"/>
      <c r="W35" s="1141"/>
      <c r="X35" s="1141"/>
      <c r="Y35" s="59"/>
    </row>
    <row r="36" spans="1:25" ht="38.25" hidden="1" customHeight="1">
      <c r="A36" s="43"/>
      <c r="B36" s="78"/>
      <c r="C36" s="77"/>
      <c r="D36" s="61"/>
      <c r="E36" s="1141"/>
      <c r="F36" s="1141"/>
      <c r="G36" s="1141"/>
      <c r="H36" s="1141"/>
      <c r="I36" s="1141"/>
      <c r="J36" s="1141"/>
      <c r="K36" s="1141"/>
      <c r="L36" s="1141"/>
      <c r="M36" s="1141"/>
      <c r="N36" s="1141"/>
      <c r="O36" s="1141"/>
      <c r="P36" s="1141"/>
      <c r="Q36" s="1141"/>
      <c r="R36" s="1141"/>
      <c r="S36" s="1141"/>
      <c r="T36" s="1141"/>
      <c r="U36" s="1141"/>
      <c r="V36" s="1141"/>
      <c r="W36" s="1141"/>
      <c r="X36" s="1141"/>
      <c r="Y36" s="59"/>
    </row>
    <row r="37" spans="1:25" ht="9.75" hidden="1" customHeight="1">
      <c r="A37" s="43"/>
      <c r="B37" s="78"/>
      <c r="C37" s="77"/>
      <c r="D37" s="61"/>
      <c r="E37" s="1141"/>
      <c r="F37" s="1141"/>
      <c r="G37" s="1141"/>
      <c r="H37" s="1141"/>
      <c r="I37" s="1141"/>
      <c r="J37" s="1141"/>
      <c r="K37" s="1141"/>
      <c r="L37" s="1141"/>
      <c r="M37" s="1141"/>
      <c r="N37" s="1141"/>
      <c r="O37" s="1141"/>
      <c r="P37" s="1141"/>
      <c r="Q37" s="1141"/>
      <c r="R37" s="1141"/>
      <c r="S37" s="1141"/>
      <c r="T37" s="1141"/>
      <c r="U37" s="1141"/>
      <c r="V37" s="1141"/>
      <c r="W37" s="1141"/>
      <c r="X37" s="1141"/>
      <c r="Y37" s="59"/>
    </row>
    <row r="38" spans="1:25" ht="51" hidden="1" customHeight="1">
      <c r="A38" s="43"/>
      <c r="B38" s="78"/>
      <c r="C38" s="77"/>
      <c r="D38" s="61"/>
      <c r="E38" s="1141"/>
      <c r="F38" s="1141"/>
      <c r="G38" s="1141"/>
      <c r="H38" s="1141"/>
      <c r="I38" s="1141"/>
      <c r="J38" s="1141"/>
      <c r="K38" s="1141"/>
      <c r="L38" s="1141"/>
      <c r="M38" s="1141"/>
      <c r="N38" s="1141"/>
      <c r="O38" s="1141"/>
      <c r="P38" s="1141"/>
      <c r="Q38" s="1141"/>
      <c r="R38" s="1141"/>
      <c r="S38" s="1141"/>
      <c r="T38" s="1141"/>
      <c r="U38" s="1141"/>
      <c r="V38" s="1141"/>
      <c r="W38" s="1141"/>
      <c r="X38" s="1141"/>
      <c r="Y38" s="59"/>
    </row>
    <row r="39" spans="1:25" ht="15" hidden="1" customHeight="1">
      <c r="A39" s="43"/>
      <c r="B39" s="78"/>
      <c r="C39" s="77"/>
      <c r="D39" s="61"/>
      <c r="E39" s="1141"/>
      <c r="F39" s="1141"/>
      <c r="G39" s="1141"/>
      <c r="H39" s="1141"/>
      <c r="I39" s="1141"/>
      <c r="J39" s="1141"/>
      <c r="K39" s="1141"/>
      <c r="L39" s="1141"/>
      <c r="M39" s="1141"/>
      <c r="N39" s="1141"/>
      <c r="O39" s="1141"/>
      <c r="P39" s="1141"/>
      <c r="Q39" s="1141"/>
      <c r="R39" s="1141"/>
      <c r="S39" s="1141"/>
      <c r="T39" s="1141"/>
      <c r="U39" s="1141"/>
      <c r="V39" s="1141"/>
      <c r="W39" s="1141"/>
      <c r="X39" s="1141"/>
      <c r="Y39" s="59"/>
    </row>
    <row r="40" spans="1:25" ht="12" hidden="1" customHeight="1">
      <c r="A40" s="43"/>
      <c r="B40" s="78"/>
      <c r="C40" s="77"/>
      <c r="D40" s="61"/>
      <c r="E40" s="1127"/>
      <c r="F40" s="1128"/>
      <c r="G40" s="1128"/>
      <c r="H40" s="1128"/>
      <c r="I40" s="1128"/>
      <c r="J40" s="1128"/>
      <c r="K40" s="1128"/>
      <c r="L40" s="1128"/>
      <c r="M40" s="1128"/>
      <c r="N40" s="1128"/>
      <c r="O40" s="1128"/>
      <c r="P40" s="1128"/>
      <c r="Q40" s="1128"/>
      <c r="R40" s="1128"/>
      <c r="S40" s="1128"/>
      <c r="T40" s="1128"/>
      <c r="U40" s="1128"/>
      <c r="V40" s="1128"/>
      <c r="W40" s="1128"/>
      <c r="X40" s="1128"/>
      <c r="Y40" s="59"/>
    </row>
    <row r="41" spans="1:25" ht="38.25" hidden="1" customHeight="1">
      <c r="A41" s="43"/>
      <c r="B41" s="78"/>
      <c r="C41" s="77"/>
      <c r="D41" s="61"/>
      <c r="E41" s="1141"/>
      <c r="F41" s="1141"/>
      <c r="G41" s="1141"/>
      <c r="H41" s="1141"/>
      <c r="I41" s="1141"/>
      <c r="J41" s="1141"/>
      <c r="K41" s="1141"/>
      <c r="L41" s="1141"/>
      <c r="M41" s="1141"/>
      <c r="N41" s="1141"/>
      <c r="O41" s="1141"/>
      <c r="P41" s="1141"/>
      <c r="Q41" s="1141"/>
      <c r="R41" s="1141"/>
      <c r="S41" s="1141"/>
      <c r="T41" s="1141"/>
      <c r="U41" s="1141"/>
      <c r="V41" s="1141"/>
      <c r="W41" s="1141"/>
      <c r="X41" s="1141"/>
      <c r="Y41" s="59"/>
    </row>
    <row r="42" spans="1:25" ht="15" hidden="1">
      <c r="A42" s="43"/>
      <c r="B42" s="78"/>
      <c r="C42" s="77"/>
      <c r="D42" s="61"/>
      <c r="E42" s="1141"/>
      <c r="F42" s="1141"/>
      <c r="G42" s="1141"/>
      <c r="H42" s="1141"/>
      <c r="I42" s="1141"/>
      <c r="J42" s="1141"/>
      <c r="K42" s="1141"/>
      <c r="L42" s="1141"/>
      <c r="M42" s="1141"/>
      <c r="N42" s="1141"/>
      <c r="O42" s="1141"/>
      <c r="P42" s="1141"/>
      <c r="Q42" s="1141"/>
      <c r="R42" s="1141"/>
      <c r="S42" s="1141"/>
      <c r="T42" s="1141"/>
      <c r="U42" s="1141"/>
      <c r="V42" s="1141"/>
      <c r="W42" s="1141"/>
      <c r="X42" s="1141"/>
      <c r="Y42" s="59"/>
    </row>
    <row r="43" spans="1:25" ht="15" hidden="1">
      <c r="A43" s="43"/>
      <c r="B43" s="78"/>
      <c r="C43" s="77"/>
      <c r="D43" s="61"/>
      <c r="E43" s="1141"/>
      <c r="F43" s="1141"/>
      <c r="G43" s="1141"/>
      <c r="H43" s="1141"/>
      <c r="I43" s="1141"/>
      <c r="J43" s="1141"/>
      <c r="K43" s="1141"/>
      <c r="L43" s="1141"/>
      <c r="M43" s="1141"/>
      <c r="N43" s="1141"/>
      <c r="O43" s="1141"/>
      <c r="P43" s="1141"/>
      <c r="Q43" s="1141"/>
      <c r="R43" s="1141"/>
      <c r="S43" s="1141"/>
      <c r="T43" s="1141"/>
      <c r="U43" s="1141"/>
      <c r="V43" s="1141"/>
      <c r="W43" s="1141"/>
      <c r="X43" s="1141"/>
      <c r="Y43" s="59"/>
    </row>
    <row r="44" spans="1:25" ht="33.75" hidden="1" customHeight="1">
      <c r="A44" s="43"/>
      <c r="B44" s="78"/>
      <c r="C44" s="77"/>
      <c r="D44" s="66"/>
      <c r="E44" s="1141"/>
      <c r="F44" s="1141"/>
      <c r="G44" s="1141"/>
      <c r="H44" s="1141"/>
      <c r="I44" s="1141"/>
      <c r="J44" s="1141"/>
      <c r="K44" s="1141"/>
      <c r="L44" s="1141"/>
      <c r="M44" s="1141"/>
      <c r="N44" s="1141"/>
      <c r="O44" s="1141"/>
      <c r="P44" s="1141"/>
      <c r="Q44" s="1141"/>
      <c r="R44" s="1141"/>
      <c r="S44" s="1141"/>
      <c r="T44" s="1141"/>
      <c r="U44" s="1141"/>
      <c r="V44" s="1141"/>
      <c r="W44" s="1141"/>
      <c r="X44" s="1141"/>
      <c r="Y44" s="59"/>
    </row>
    <row r="45" spans="1:25" ht="15" hidden="1">
      <c r="A45" s="43"/>
      <c r="B45" s="78"/>
      <c r="C45" s="77"/>
      <c r="D45" s="66"/>
      <c r="E45" s="1141"/>
      <c r="F45" s="1141"/>
      <c r="G45" s="1141"/>
      <c r="H45" s="1141"/>
      <c r="I45" s="1141"/>
      <c r="J45" s="1141"/>
      <c r="K45" s="1141"/>
      <c r="L45" s="1141"/>
      <c r="M45" s="1141"/>
      <c r="N45" s="1141"/>
      <c r="O45" s="1141"/>
      <c r="P45" s="1141"/>
      <c r="Q45" s="1141"/>
      <c r="R45" s="1141"/>
      <c r="S45" s="1141"/>
      <c r="T45" s="1141"/>
      <c r="U45" s="1141"/>
      <c r="V45" s="1141"/>
      <c r="W45" s="1141"/>
      <c r="X45" s="1141"/>
      <c r="Y45" s="59"/>
    </row>
    <row r="46" spans="1:25" ht="24" hidden="1" customHeight="1">
      <c r="A46" s="43"/>
      <c r="B46" s="78"/>
      <c r="C46" s="77"/>
      <c r="D46" s="61"/>
      <c r="E46" s="1129" t="s">
        <v>236</v>
      </c>
      <c r="F46" s="1129"/>
      <c r="G46" s="1129"/>
      <c r="H46" s="1129"/>
      <c r="I46" s="1129"/>
      <c r="J46" s="1129"/>
      <c r="K46" s="1129"/>
      <c r="L46" s="1129"/>
      <c r="M46" s="1129"/>
      <c r="N46" s="1129"/>
      <c r="O46" s="1129"/>
      <c r="P46" s="1129"/>
      <c r="Q46" s="1129"/>
      <c r="R46" s="1129"/>
      <c r="S46" s="1129"/>
      <c r="T46" s="1129"/>
      <c r="U46" s="1129"/>
      <c r="V46" s="1129"/>
      <c r="W46" s="1129"/>
      <c r="X46" s="1129"/>
      <c r="Y46" s="59"/>
    </row>
    <row r="47" spans="1:25" ht="37.5" hidden="1" customHeight="1">
      <c r="A47" s="43"/>
      <c r="B47" s="78"/>
      <c r="C47" s="77"/>
      <c r="D47" s="61"/>
      <c r="E47" s="1129"/>
      <c r="F47" s="1129"/>
      <c r="G47" s="1129"/>
      <c r="H47" s="1129"/>
      <c r="I47" s="1129"/>
      <c r="J47" s="1129"/>
      <c r="K47" s="1129"/>
      <c r="L47" s="1129"/>
      <c r="M47" s="1129"/>
      <c r="N47" s="1129"/>
      <c r="O47" s="1129"/>
      <c r="P47" s="1129"/>
      <c r="Q47" s="1129"/>
      <c r="R47" s="1129"/>
      <c r="S47" s="1129"/>
      <c r="T47" s="1129"/>
      <c r="U47" s="1129"/>
      <c r="V47" s="1129"/>
      <c r="W47" s="1129"/>
      <c r="X47" s="1129"/>
      <c r="Y47" s="59"/>
    </row>
    <row r="48" spans="1:25" ht="24" hidden="1" customHeight="1">
      <c r="A48" s="43"/>
      <c r="B48" s="78"/>
      <c r="C48" s="77"/>
      <c r="D48" s="61"/>
      <c r="E48" s="1129"/>
      <c r="F48" s="1129"/>
      <c r="G48" s="1129"/>
      <c r="H48" s="1129"/>
      <c r="I48" s="1129"/>
      <c r="J48" s="1129"/>
      <c r="K48" s="1129"/>
      <c r="L48" s="1129"/>
      <c r="M48" s="1129"/>
      <c r="N48" s="1129"/>
      <c r="O48" s="1129"/>
      <c r="P48" s="1129"/>
      <c r="Q48" s="1129"/>
      <c r="R48" s="1129"/>
      <c r="S48" s="1129"/>
      <c r="T48" s="1129"/>
      <c r="U48" s="1129"/>
      <c r="V48" s="1129"/>
      <c r="W48" s="1129"/>
      <c r="X48" s="1129"/>
      <c r="Y48" s="59"/>
    </row>
    <row r="49" spans="1:25" ht="51" hidden="1" customHeight="1">
      <c r="A49" s="43"/>
      <c r="B49" s="78"/>
      <c r="C49" s="77"/>
      <c r="D49" s="61"/>
      <c r="E49" s="1129"/>
      <c r="F49" s="1129"/>
      <c r="G49" s="1129"/>
      <c r="H49" s="1129"/>
      <c r="I49" s="1129"/>
      <c r="J49" s="1129"/>
      <c r="K49" s="1129"/>
      <c r="L49" s="1129"/>
      <c r="M49" s="1129"/>
      <c r="N49" s="1129"/>
      <c r="O49" s="1129"/>
      <c r="P49" s="1129"/>
      <c r="Q49" s="1129"/>
      <c r="R49" s="1129"/>
      <c r="S49" s="1129"/>
      <c r="T49" s="1129"/>
      <c r="U49" s="1129"/>
      <c r="V49" s="1129"/>
      <c r="W49" s="1129"/>
      <c r="X49" s="1129"/>
      <c r="Y49" s="59"/>
    </row>
    <row r="50" spans="1:25" ht="15" hidden="1">
      <c r="A50" s="43"/>
      <c r="B50" s="78"/>
      <c r="C50" s="77"/>
      <c r="D50" s="61"/>
      <c r="E50" s="1129"/>
      <c r="F50" s="1129"/>
      <c r="G50" s="1129"/>
      <c r="H50" s="1129"/>
      <c r="I50" s="1129"/>
      <c r="J50" s="1129"/>
      <c r="K50" s="1129"/>
      <c r="L50" s="1129"/>
      <c r="M50" s="1129"/>
      <c r="N50" s="1129"/>
      <c r="O50" s="1129"/>
      <c r="P50" s="1129"/>
      <c r="Q50" s="1129"/>
      <c r="R50" s="1129"/>
      <c r="S50" s="1129"/>
      <c r="T50" s="1129"/>
      <c r="U50" s="1129"/>
      <c r="V50" s="1129"/>
      <c r="W50" s="1129"/>
      <c r="X50" s="1129"/>
      <c r="Y50" s="59"/>
    </row>
    <row r="51" spans="1:25" ht="15" hidden="1">
      <c r="A51" s="43"/>
      <c r="B51" s="78"/>
      <c r="C51" s="77"/>
      <c r="D51" s="61"/>
      <c r="E51" s="1129"/>
      <c r="F51" s="1129"/>
      <c r="G51" s="1129"/>
      <c r="H51" s="1129"/>
      <c r="I51" s="1129"/>
      <c r="J51" s="1129"/>
      <c r="K51" s="1129"/>
      <c r="L51" s="1129"/>
      <c r="M51" s="1129"/>
      <c r="N51" s="1129"/>
      <c r="O51" s="1129"/>
      <c r="P51" s="1129"/>
      <c r="Q51" s="1129"/>
      <c r="R51" s="1129"/>
      <c r="S51" s="1129"/>
      <c r="T51" s="1129"/>
      <c r="U51" s="1129"/>
      <c r="V51" s="1129"/>
      <c r="W51" s="1129"/>
      <c r="X51" s="1129"/>
      <c r="Y51" s="59"/>
    </row>
    <row r="52" spans="1:25" ht="15" hidden="1">
      <c r="A52" s="43"/>
      <c r="B52" s="78"/>
      <c r="C52" s="77"/>
      <c r="D52" s="61"/>
      <c r="E52" s="1129"/>
      <c r="F52" s="1129"/>
      <c r="G52" s="1129"/>
      <c r="H52" s="1129"/>
      <c r="I52" s="1129"/>
      <c r="J52" s="1129"/>
      <c r="K52" s="1129"/>
      <c r="L52" s="1129"/>
      <c r="M52" s="1129"/>
      <c r="N52" s="1129"/>
      <c r="O52" s="1129"/>
      <c r="P52" s="1129"/>
      <c r="Q52" s="1129"/>
      <c r="R52" s="1129"/>
      <c r="S52" s="1129"/>
      <c r="T52" s="1129"/>
      <c r="U52" s="1129"/>
      <c r="V52" s="1129"/>
      <c r="W52" s="1129"/>
      <c r="X52" s="1129"/>
      <c r="Y52" s="59"/>
    </row>
    <row r="53" spans="1:25" ht="15" hidden="1">
      <c r="A53" s="43"/>
      <c r="B53" s="78"/>
      <c r="C53" s="77"/>
      <c r="D53" s="61"/>
      <c r="E53" s="1129"/>
      <c r="F53" s="1129"/>
      <c r="G53" s="1129"/>
      <c r="H53" s="1129"/>
      <c r="I53" s="1129"/>
      <c r="J53" s="1129"/>
      <c r="K53" s="1129"/>
      <c r="L53" s="1129"/>
      <c r="M53" s="1129"/>
      <c r="N53" s="1129"/>
      <c r="O53" s="1129"/>
      <c r="P53" s="1129"/>
      <c r="Q53" s="1129"/>
      <c r="R53" s="1129"/>
      <c r="S53" s="1129"/>
      <c r="T53" s="1129"/>
      <c r="U53" s="1129"/>
      <c r="V53" s="1129"/>
      <c r="W53" s="1129"/>
      <c r="X53" s="1129"/>
      <c r="Y53" s="59"/>
    </row>
    <row r="54" spans="1:25" ht="15" hidden="1">
      <c r="A54" s="43"/>
      <c r="B54" s="78"/>
      <c r="C54" s="77"/>
      <c r="D54" s="61"/>
      <c r="E54" s="1129"/>
      <c r="F54" s="1129"/>
      <c r="G54" s="1129"/>
      <c r="H54" s="1129"/>
      <c r="I54" s="1129"/>
      <c r="J54" s="1129"/>
      <c r="K54" s="1129"/>
      <c r="L54" s="1129"/>
      <c r="M54" s="1129"/>
      <c r="N54" s="1129"/>
      <c r="O54" s="1129"/>
      <c r="P54" s="1129"/>
      <c r="Q54" s="1129"/>
      <c r="R54" s="1129"/>
      <c r="S54" s="1129"/>
      <c r="T54" s="1129"/>
      <c r="U54" s="1129"/>
      <c r="V54" s="1129"/>
      <c r="W54" s="1129"/>
      <c r="X54" s="1129"/>
      <c r="Y54" s="59"/>
    </row>
    <row r="55" spans="1:25" ht="15" hidden="1">
      <c r="A55" s="43"/>
      <c r="B55" s="78"/>
      <c r="C55" s="77"/>
      <c r="D55" s="61"/>
      <c r="E55" s="1129"/>
      <c r="F55" s="1129"/>
      <c r="G55" s="1129"/>
      <c r="H55" s="1129"/>
      <c r="I55" s="1129"/>
      <c r="J55" s="1129"/>
      <c r="K55" s="1129"/>
      <c r="L55" s="1129"/>
      <c r="M55" s="1129"/>
      <c r="N55" s="1129"/>
      <c r="O55" s="1129"/>
      <c r="P55" s="1129"/>
      <c r="Q55" s="1129"/>
      <c r="R55" s="1129"/>
      <c r="S55" s="1129"/>
      <c r="T55" s="1129"/>
      <c r="U55" s="1129"/>
      <c r="V55" s="1129"/>
      <c r="W55" s="1129"/>
      <c r="X55" s="1129"/>
      <c r="Y55" s="59"/>
    </row>
    <row r="56" spans="1:25" ht="25.5" hidden="1" customHeight="1">
      <c r="A56" s="43"/>
      <c r="B56" s="78"/>
      <c r="C56" s="77"/>
      <c r="D56" s="66"/>
      <c r="E56" s="1129"/>
      <c r="F56" s="1129"/>
      <c r="G56" s="1129"/>
      <c r="H56" s="1129"/>
      <c r="I56" s="1129"/>
      <c r="J56" s="1129"/>
      <c r="K56" s="1129"/>
      <c r="L56" s="1129"/>
      <c r="M56" s="1129"/>
      <c r="N56" s="1129"/>
      <c r="O56" s="1129"/>
      <c r="P56" s="1129"/>
      <c r="Q56" s="1129"/>
      <c r="R56" s="1129"/>
      <c r="S56" s="1129"/>
      <c r="T56" s="1129"/>
      <c r="U56" s="1129"/>
      <c r="V56" s="1129"/>
      <c r="W56" s="1129"/>
      <c r="X56" s="1129"/>
      <c r="Y56" s="59"/>
    </row>
    <row r="57" spans="1:25" ht="15" hidden="1">
      <c r="A57" s="43"/>
      <c r="B57" s="78"/>
      <c r="C57" s="77"/>
      <c r="D57" s="66"/>
      <c r="E57" s="1129"/>
      <c r="F57" s="1129"/>
      <c r="G57" s="1129"/>
      <c r="H57" s="1129"/>
      <c r="I57" s="1129"/>
      <c r="J57" s="1129"/>
      <c r="K57" s="1129"/>
      <c r="L57" s="1129"/>
      <c r="M57" s="1129"/>
      <c r="N57" s="1129"/>
      <c r="O57" s="1129"/>
      <c r="P57" s="1129"/>
      <c r="Q57" s="1129"/>
      <c r="R57" s="1129"/>
      <c r="S57" s="1129"/>
      <c r="T57" s="1129"/>
      <c r="U57" s="1129"/>
      <c r="V57" s="1129"/>
      <c r="W57" s="1129"/>
      <c r="X57" s="1129"/>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32"/>
      <c r="F59" s="1132"/>
      <c r="G59" s="1132"/>
      <c r="H59" s="1127"/>
      <c r="I59" s="1128"/>
      <c r="J59" s="1128"/>
      <c r="K59" s="1128"/>
      <c r="L59" s="1128"/>
      <c r="M59" s="1128"/>
      <c r="N59" s="1128"/>
      <c r="O59" s="1128"/>
      <c r="P59" s="1128"/>
      <c r="Q59" s="1128"/>
      <c r="R59" s="1128"/>
      <c r="S59" s="1128"/>
      <c r="T59" s="1128"/>
      <c r="U59" s="1128"/>
      <c r="V59" s="1128"/>
      <c r="W59" s="1128"/>
      <c r="X59" s="1128"/>
      <c r="Y59" s="59"/>
    </row>
    <row r="60" spans="1:25" ht="15" hidden="1" customHeight="1">
      <c r="A60" s="43"/>
      <c r="B60" s="78"/>
      <c r="C60" s="77"/>
      <c r="D60" s="61"/>
      <c r="E60" s="1131"/>
      <c r="F60" s="1131"/>
      <c r="G60" s="1131"/>
      <c r="H60" s="1126"/>
      <c r="I60" s="1126"/>
      <c r="J60" s="1126"/>
      <c r="K60" s="1126"/>
      <c r="L60" s="1126"/>
      <c r="M60" s="1126"/>
      <c r="N60" s="1126"/>
      <c r="O60" s="1126"/>
      <c r="P60" s="1126"/>
      <c r="Q60" s="1126"/>
      <c r="R60" s="1126"/>
      <c r="S60" s="1126"/>
      <c r="T60" s="1126"/>
      <c r="U60" s="1126"/>
      <c r="V60" s="1126"/>
      <c r="W60" s="1126"/>
      <c r="X60" s="1126"/>
      <c r="Y60" s="59"/>
    </row>
    <row r="61" spans="1:25" ht="15" hidden="1">
      <c r="A61" s="43"/>
      <c r="B61" s="78"/>
      <c r="C61" s="77"/>
      <c r="D61" s="61"/>
      <c r="E61" s="70"/>
      <c r="F61" s="68"/>
      <c r="G61" s="69"/>
      <c r="H61" s="1126"/>
      <c r="I61" s="1126"/>
      <c r="J61" s="1126"/>
      <c r="K61" s="1126"/>
      <c r="L61" s="1126"/>
      <c r="M61" s="1126"/>
      <c r="N61" s="1126"/>
      <c r="O61" s="1126"/>
      <c r="P61" s="1126"/>
      <c r="Q61" s="1126"/>
      <c r="R61" s="1126"/>
      <c r="S61" s="1126"/>
      <c r="T61" s="1126"/>
      <c r="U61" s="1126"/>
      <c r="V61" s="1126"/>
      <c r="W61" s="1126"/>
      <c r="X61" s="1126"/>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50"/>
      <c r="V70" s="450"/>
      <c r="W70" s="450"/>
      <c r="X70" s="450"/>
      <c r="Y70" s="59"/>
    </row>
    <row r="71" spans="1:25" ht="15" hidden="1">
      <c r="A71" s="43"/>
      <c r="B71" s="78"/>
      <c r="C71" s="77"/>
      <c r="D71" s="61"/>
      <c r="E71" s="1130" t="s">
        <v>587</v>
      </c>
      <c r="F71" s="1130"/>
      <c r="G71" s="1130"/>
      <c r="H71" s="1130"/>
      <c r="I71" s="1130"/>
      <c r="J71" s="1130"/>
      <c r="K71" s="1130"/>
      <c r="L71" s="1130"/>
      <c r="M71" s="1130"/>
      <c r="N71" s="1130"/>
      <c r="O71" s="1130"/>
      <c r="P71" s="1130"/>
      <c r="Q71" s="1130"/>
      <c r="R71" s="1130"/>
      <c r="S71" s="1130"/>
      <c r="T71" s="1130"/>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31"/>
      <c r="F82" s="1131"/>
      <c r="G82" s="1131"/>
      <c r="H82" s="1127"/>
      <c r="I82" s="1128"/>
      <c r="J82" s="1128"/>
      <c r="K82" s="1128"/>
      <c r="L82" s="1128"/>
      <c r="M82" s="1128"/>
      <c r="N82" s="1128"/>
      <c r="O82" s="1128"/>
      <c r="P82" s="1128"/>
      <c r="Q82" s="1128"/>
      <c r="R82" s="1128"/>
      <c r="S82" s="1128"/>
      <c r="T82" s="1128"/>
      <c r="U82" s="1128"/>
      <c r="V82" s="1128"/>
      <c r="W82" s="1128"/>
      <c r="X82" s="1128"/>
      <c r="Y82" s="59"/>
    </row>
    <row r="83" spans="1:25" ht="15" hidden="1" customHeight="1">
      <c r="A83" s="43"/>
      <c r="B83" s="78"/>
      <c r="C83" s="77"/>
      <c r="D83" s="61"/>
      <c r="Y83" s="59"/>
    </row>
    <row r="84" spans="1:25" ht="15" hidden="1" customHeight="1">
      <c r="A84" s="43"/>
      <c r="B84" s="78"/>
      <c r="C84" s="77"/>
      <c r="D84" s="61"/>
      <c r="E84" s="70"/>
      <c r="F84" s="68"/>
      <c r="G84" s="69"/>
      <c r="H84" s="1126"/>
      <c r="I84" s="1126"/>
      <c r="J84" s="1126"/>
      <c r="K84" s="1126"/>
      <c r="L84" s="1126"/>
      <c r="M84" s="1126"/>
      <c r="N84" s="1126"/>
      <c r="O84" s="1126"/>
      <c r="P84" s="1126"/>
      <c r="Q84" s="1126"/>
      <c r="R84" s="1126"/>
      <c r="S84" s="1126"/>
      <c r="T84" s="1126"/>
      <c r="U84" s="1126"/>
      <c r="V84" s="1126"/>
      <c r="W84" s="1126"/>
      <c r="X84" s="1126"/>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4" t="s">
        <v>235</v>
      </c>
      <c r="F98" s="1134"/>
      <c r="G98" s="1134"/>
      <c r="H98" s="1134"/>
      <c r="I98" s="1134"/>
      <c r="J98" s="1134"/>
      <c r="K98" s="1134"/>
      <c r="L98" s="1134"/>
      <c r="M98" s="1134"/>
      <c r="N98" s="1134"/>
      <c r="O98" s="1134"/>
      <c r="P98" s="1134"/>
      <c r="Q98" s="1134"/>
      <c r="R98" s="1134"/>
      <c r="S98" s="1134"/>
      <c r="T98" s="1134"/>
      <c r="U98" s="1134"/>
      <c r="V98" s="1134"/>
      <c r="W98" s="1134"/>
      <c r="X98" s="113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3" t="s">
        <v>234</v>
      </c>
      <c r="G100" s="1133"/>
      <c r="H100" s="1133"/>
      <c r="I100" s="1133"/>
      <c r="J100" s="1133"/>
      <c r="K100" s="1133"/>
      <c r="L100" s="1133"/>
      <c r="M100" s="1133"/>
      <c r="N100" s="1133"/>
      <c r="O100" s="1133"/>
      <c r="P100" s="1133"/>
      <c r="Q100" s="1133"/>
      <c r="R100" s="1133"/>
      <c r="S100" s="1133"/>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3" t="s">
        <v>233</v>
      </c>
      <c r="G102" s="1133"/>
      <c r="H102" s="1133"/>
      <c r="I102" s="1133"/>
      <c r="J102" s="1133"/>
      <c r="K102" s="1133"/>
      <c r="L102" s="1133"/>
      <c r="M102" s="1133"/>
      <c r="N102" s="1133"/>
      <c r="O102" s="1133"/>
      <c r="P102" s="1133"/>
      <c r="Q102" s="1133"/>
      <c r="R102" s="1133"/>
      <c r="S102" s="1133"/>
      <c r="T102" s="1133"/>
      <c r="U102" s="1133"/>
      <c r="V102" s="1133"/>
      <c r="W102" s="1133"/>
      <c r="X102" s="1133"/>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HgzZGzRd4VSOoJB5IqHgjZyRlteqLokxkNoBC89ub3CUakXwAX8zg2RdE6cOYif+9mcSPy99Z0Uu2D86N25xNw==" saltValue="GYa3nzAIeI5RnNTI3bex/Q=="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22.12.2020</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c r="I8" s="196" t="s">
        <v>591</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c r="I9" s="196" t="s">
        <v>589</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e">
        <f ca="1">"4."&amp;mergeValue(A11) &amp;"."&amp;mergeValue(B11)</f>
        <v>#NAME?</v>
      </c>
      <c r="G11" s="324" t="s">
        <v>593</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e">
        <f ca="1">"4."&amp;mergeValue(A13) &amp;"."&amp;mergeValue(B13)&amp;"."&amp;mergeValue(C13)&amp;"."&amp;mergeValue(D13)</f>
        <v>#NAME?</v>
      </c>
      <c r="G13" s="420" t="s">
        <v>498</v>
      </c>
      <c r="H13" s="317"/>
      <c r="I13" s="1202" t="s">
        <v>592</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594</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17" t="s">
        <v>687</v>
      </c>
      <c r="M5" s="1217"/>
      <c r="N5" s="1217"/>
      <c r="O5" s="1217"/>
      <c r="P5" s="1217"/>
      <c r="Q5" s="1217"/>
      <c r="R5" s="1217"/>
      <c r="S5" s="1217"/>
      <c r="T5" s="1217"/>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9" t="str">
        <f>IF(NameOrPr_ch="",IF(NameOrPr="","",NameOrPr),NameOrPr_ch)</f>
        <v>Государственный комитет Республики Татарстан по тарифам</v>
      </c>
      <c r="P7" s="1250"/>
      <c r="Q7" s="1250"/>
      <c r="R7" s="1250"/>
      <c r="S7" s="1250"/>
      <c r="T7" s="1251"/>
      <c r="U7" s="669"/>
      <c r="Y7" s="1015"/>
      <c r="Z7" s="507"/>
      <c r="AA7" s="507"/>
      <c r="AB7" s="507"/>
      <c r="AC7" s="507"/>
    </row>
    <row r="8" spans="1:29" s="572" customFormat="1" ht="18.75">
      <c r="A8" s="592"/>
      <c r="B8" s="592"/>
      <c r="C8" s="592"/>
      <c r="D8" s="592"/>
      <c r="E8" s="592"/>
      <c r="F8" s="592"/>
      <c r="G8" s="592"/>
      <c r="H8" s="592"/>
      <c r="L8" s="501"/>
      <c r="M8" s="619" t="s">
        <v>597</v>
      </c>
      <c r="N8" s="668"/>
      <c r="O8" s="1249" t="str">
        <f>IF(datePr_ch="",IF(datePr="","",datePr),datePr_ch)</f>
        <v>09.12.2020</v>
      </c>
      <c r="P8" s="1250"/>
      <c r="Q8" s="1250"/>
      <c r="R8" s="1250"/>
      <c r="S8" s="1250"/>
      <c r="T8" s="1251"/>
      <c r="U8" s="669"/>
      <c r="Y8" s="1015"/>
      <c r="Z8" s="592"/>
      <c r="AA8" s="592"/>
      <c r="AB8" s="592"/>
      <c r="AC8" s="592"/>
    </row>
    <row r="9" spans="1:29" s="493" customFormat="1" ht="18.75">
      <c r="A9" s="507"/>
      <c r="B9" s="507"/>
      <c r="C9" s="507"/>
      <c r="D9" s="507"/>
      <c r="E9" s="507"/>
      <c r="F9" s="507"/>
      <c r="G9" s="507"/>
      <c r="H9" s="507"/>
      <c r="L9" s="554"/>
      <c r="M9" s="619" t="s">
        <v>596</v>
      </c>
      <c r="N9" s="668"/>
      <c r="O9" s="1249" t="str">
        <f>IF(numberPr_ch="",IF(numberPr="","",numberPr),numberPr_ch)</f>
        <v>360-58/тэ-2020</v>
      </c>
      <c r="P9" s="1250"/>
      <c r="Q9" s="1250"/>
      <c r="R9" s="1250"/>
      <c r="S9" s="1250"/>
      <c r="T9" s="1251"/>
      <c r="U9" s="669"/>
      <c r="Y9" s="1015"/>
      <c r="Z9" s="507"/>
      <c r="AA9" s="507"/>
      <c r="AB9" s="507"/>
      <c r="AC9" s="507"/>
    </row>
    <row r="10" spans="1:29" s="493" customFormat="1" ht="18.75">
      <c r="A10" s="507"/>
      <c r="B10" s="507"/>
      <c r="C10" s="507"/>
      <c r="D10" s="507"/>
      <c r="E10" s="507"/>
      <c r="F10" s="507"/>
      <c r="G10" s="507"/>
      <c r="H10" s="507"/>
      <c r="L10" s="554"/>
      <c r="M10" s="619" t="s">
        <v>501</v>
      </c>
      <c r="N10" s="668"/>
      <c r="O10" s="1249" t="str">
        <f>IF(IstPub_ch="",IF(IstPub="","",IstPub),IstPub_ch)</f>
        <v>Официальный сайт правовой информации Министерства юстиции РТ:  http//pravo.tatarstan.ru</v>
      </c>
      <c r="P10" s="1250"/>
      <c r="Q10" s="1250"/>
      <c r="R10" s="1250"/>
      <c r="S10" s="1250"/>
      <c r="T10" s="1251"/>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722</v>
      </c>
      <c r="R11" s="773" t="s">
        <v>723</v>
      </c>
      <c r="S11" s="751"/>
      <c r="T11" s="751"/>
      <c r="U11" s="669"/>
      <c r="Y11" s="775"/>
      <c r="Z11" s="616"/>
      <c r="AA11" s="616"/>
      <c r="AB11" s="616"/>
      <c r="AC11" s="616"/>
    </row>
    <row r="12" spans="1:29" s="493" customFormat="1" ht="11.25" hidden="1">
      <c r="A12" s="507"/>
      <c r="B12" s="507"/>
      <c r="C12" s="507"/>
      <c r="D12" s="507"/>
      <c r="E12" s="507"/>
      <c r="F12" s="507"/>
      <c r="G12" s="507"/>
      <c r="H12" s="507"/>
      <c r="L12" s="1218"/>
      <c r="M12" s="1218"/>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3"/>
      <c r="R13" s="1243"/>
      <c r="S13" s="1243"/>
      <c r="T13" s="1243"/>
      <c r="U13" s="1243"/>
      <c r="V13" s="1243"/>
    </row>
    <row r="14" spans="1:29">
      <c r="J14" s="483"/>
      <c r="K14" s="483"/>
      <c r="L14" s="1151" t="s">
        <v>454</v>
      </c>
      <c r="M14" s="1151"/>
      <c r="N14" s="1151"/>
      <c r="O14" s="1151"/>
      <c r="P14" s="1151"/>
      <c r="Q14" s="1151"/>
      <c r="R14" s="1151"/>
      <c r="S14" s="1151"/>
      <c r="T14" s="1151"/>
      <c r="U14" s="1151"/>
      <c r="V14" s="1151"/>
      <c r="W14" s="1151"/>
      <c r="X14" s="1151" t="s">
        <v>455</v>
      </c>
    </row>
    <row r="15" spans="1:29" ht="14.25" customHeight="1">
      <c r="J15" s="483"/>
      <c r="K15" s="483"/>
      <c r="L15" s="1230" t="s">
        <v>92</v>
      </c>
      <c r="M15" s="1230" t="s">
        <v>627</v>
      </c>
      <c r="N15" s="536"/>
      <c r="O15" s="1230" t="s">
        <v>628</v>
      </c>
      <c r="P15" s="1266" t="s">
        <v>629</v>
      </c>
      <c r="Q15" s="1266" t="s">
        <v>642</v>
      </c>
      <c r="R15" s="1266"/>
      <c r="S15" s="1266"/>
      <c r="T15" s="1266"/>
      <c r="U15" s="1266"/>
      <c r="V15" s="1230" t="s">
        <v>341</v>
      </c>
      <c r="W15" s="1242" t="s">
        <v>275</v>
      </c>
      <c r="X15" s="1151"/>
    </row>
    <row r="16" spans="1:29" s="525" customFormat="1" ht="25.5" customHeight="1">
      <c r="A16" s="587"/>
      <c r="B16" s="587"/>
      <c r="C16" s="587"/>
      <c r="D16" s="587"/>
      <c r="E16" s="587"/>
      <c r="F16" s="587"/>
      <c r="G16" s="593"/>
      <c r="H16" s="593"/>
      <c r="I16" s="533"/>
      <c r="J16" s="531"/>
      <c r="K16" s="531"/>
      <c r="L16" s="1230"/>
      <c r="M16" s="1230"/>
      <c r="N16" s="536"/>
      <c r="O16" s="1230"/>
      <c r="P16" s="1266"/>
      <c r="Q16" s="1266" t="s">
        <v>680</v>
      </c>
      <c r="R16" s="1266"/>
      <c r="S16" s="1257" t="s">
        <v>655</v>
      </c>
      <c r="T16" s="1257"/>
      <c r="U16" s="1257"/>
      <c r="V16" s="1230"/>
      <c r="W16" s="1242"/>
      <c r="X16" s="1151"/>
      <c r="Y16" s="1010"/>
      <c r="Z16" s="587"/>
      <c r="AA16" s="587"/>
      <c r="AB16" s="587"/>
      <c r="AC16" s="587"/>
    </row>
    <row r="17" spans="1:29" ht="14.25" customHeight="1">
      <c r="J17" s="483"/>
      <c r="K17" s="483"/>
      <c r="L17" s="1230"/>
      <c r="M17" s="1230"/>
      <c r="N17" s="536"/>
      <c r="O17" s="1230"/>
      <c r="P17" s="1266"/>
      <c r="Q17" s="536" t="s">
        <v>678</v>
      </c>
      <c r="R17" s="536" t="s">
        <v>679</v>
      </c>
      <c r="S17" s="538" t="s">
        <v>274</v>
      </c>
      <c r="T17" s="1254" t="s">
        <v>273</v>
      </c>
      <c r="U17" s="1254"/>
      <c r="V17" s="1230"/>
      <c r="W17" s="1242"/>
      <c r="X17" s="1151"/>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59">
        <f t="shared" ca="1" si="0"/>
        <v>8</v>
      </c>
      <c r="U18" s="1259"/>
      <c r="V18" s="489">
        <f ca="1">OFFSET(V18,0,-2)+1</f>
        <v>9</v>
      </c>
      <c r="W18" s="525"/>
      <c r="X18" s="489">
        <f ca="1">OFFSET(X18,0,-2)+1</f>
        <v>10</v>
      </c>
    </row>
    <row r="19" spans="1:29" ht="22.5">
      <c r="A19" s="1203">
        <v>1</v>
      </c>
      <c r="B19" s="982"/>
      <c r="C19" s="982"/>
      <c r="D19" s="982"/>
      <c r="E19" s="982"/>
      <c r="F19" s="982"/>
      <c r="G19" s="983"/>
      <c r="H19" s="983"/>
      <c r="I19" s="985"/>
      <c r="J19" s="977"/>
      <c r="K19" s="977"/>
      <c r="L19" s="595" t="e">
        <f ca="1">mergeValue(A19)</f>
        <v>#NAME?</v>
      </c>
      <c r="M19" s="643" t="s">
        <v>20</v>
      </c>
      <c r="N19" s="582"/>
      <c r="O19" s="1244"/>
      <c r="P19" s="1244"/>
      <c r="Q19" s="1244"/>
      <c r="R19" s="1244"/>
      <c r="S19" s="1244"/>
      <c r="T19" s="1244"/>
      <c r="U19" s="1244"/>
      <c r="V19" s="1244"/>
      <c r="W19" s="1244"/>
      <c r="X19" s="583" t="s">
        <v>476</v>
      </c>
    </row>
    <row r="20" spans="1:29" ht="22.5">
      <c r="A20" s="1203"/>
      <c r="B20" s="1203">
        <v>1</v>
      </c>
      <c r="C20" s="982"/>
      <c r="D20" s="982"/>
      <c r="E20" s="982"/>
      <c r="F20" s="982"/>
      <c r="G20" s="987"/>
      <c r="H20" s="984"/>
      <c r="I20" s="989"/>
      <c r="J20" s="974"/>
      <c r="K20" s="973"/>
      <c r="L20" s="595" t="e">
        <f ca="1">mergeValue(A20) &amp;"."&amp; mergeValue(B20)</f>
        <v>#NAME?</v>
      </c>
      <c r="M20" s="548" t="s">
        <v>16</v>
      </c>
      <c r="N20" s="582"/>
      <c r="O20" s="1244"/>
      <c r="P20" s="1244"/>
      <c r="Q20" s="1244"/>
      <c r="R20" s="1244"/>
      <c r="S20" s="1244"/>
      <c r="T20" s="1244"/>
      <c r="U20" s="1244"/>
      <c r="V20" s="1244"/>
      <c r="W20" s="1244"/>
      <c r="X20" s="583" t="s">
        <v>477</v>
      </c>
    </row>
    <row r="21" spans="1:29" ht="22.5">
      <c r="A21" s="1203"/>
      <c r="B21" s="1203"/>
      <c r="C21" s="1203">
        <v>1</v>
      </c>
      <c r="D21" s="982"/>
      <c r="E21" s="982"/>
      <c r="F21" s="982"/>
      <c r="G21" s="987"/>
      <c r="H21" s="984"/>
      <c r="I21" s="990"/>
      <c r="J21" s="974"/>
      <c r="K21" s="973"/>
      <c r="L21" s="595" t="e">
        <f ca="1">mergeValue(A21) &amp;"."&amp; mergeValue(B21)&amp;"."&amp; mergeValue(C21)</f>
        <v>#NAME?</v>
      </c>
      <c r="M21" s="549" t="s">
        <v>7</v>
      </c>
      <c r="N21" s="582"/>
      <c r="O21" s="1244"/>
      <c r="P21" s="1244"/>
      <c r="Q21" s="1244"/>
      <c r="R21" s="1244"/>
      <c r="S21" s="1244"/>
      <c r="T21" s="1244"/>
      <c r="U21" s="1244"/>
      <c r="V21" s="1244"/>
      <c r="W21" s="1244"/>
      <c r="X21" s="583" t="s">
        <v>634</v>
      </c>
    </row>
    <row r="22" spans="1:29">
      <c r="A22" s="1203"/>
      <c r="B22" s="1203"/>
      <c r="C22" s="1203"/>
      <c r="D22" s="1203">
        <v>1</v>
      </c>
      <c r="E22" s="982"/>
      <c r="F22" s="982"/>
      <c r="G22" s="987"/>
      <c r="H22" s="984"/>
      <c r="I22" s="990"/>
      <c r="J22" s="988"/>
      <c r="K22" s="973"/>
      <c r="L22" s="595" t="e">
        <f ca="1">mergeValue(A22) &amp;"."&amp; mergeValue(B22)&amp;"."&amp; mergeValue(C22)&amp;"."&amp; mergeValue(D22)</f>
        <v>#NAME?</v>
      </c>
      <c r="M22" s="550" t="s">
        <v>22</v>
      </c>
      <c r="N22" s="582"/>
      <c r="O22" s="1244"/>
      <c r="P22" s="1244"/>
      <c r="Q22" s="1244"/>
      <c r="R22" s="1244"/>
      <c r="S22" s="1244"/>
      <c r="T22" s="1244"/>
      <c r="U22" s="1244"/>
      <c r="V22" s="1244"/>
      <c r="W22" s="1244"/>
      <c r="X22" s="1022" t="s">
        <v>688</v>
      </c>
    </row>
    <row r="23" spans="1:29" ht="42.95" customHeight="1">
      <c r="A23" s="1203"/>
      <c r="B23" s="1203"/>
      <c r="C23" s="1203"/>
      <c r="D23" s="1203"/>
      <c r="E23" s="982">
        <v>1</v>
      </c>
      <c r="F23" s="982"/>
      <c r="G23" s="987"/>
      <c r="H23" s="984"/>
      <c r="I23" s="990"/>
      <c r="J23" s="988"/>
      <c r="K23" s="978"/>
      <c r="L23" s="595" t="e">
        <f ca="1">mergeValue(A23) &amp;"."&amp; mergeValue(B23)&amp;"."&amp; mergeValue(C23)&amp;"."&amp; mergeValue(D23)&amp;"."&amp; mergeValue(E23)</f>
        <v>#NAME?</v>
      </c>
      <c r="M23" s="1074"/>
      <c r="N23" s="544"/>
      <c r="O23" s="1076"/>
      <c r="P23" s="1077"/>
      <c r="Q23" s="673"/>
      <c r="R23" s="673"/>
      <c r="S23" s="1101"/>
      <c r="T23" s="652" t="s">
        <v>85</v>
      </c>
      <c r="U23" s="1099"/>
      <c r="V23" s="776" t="s">
        <v>85</v>
      </c>
      <c r="W23" s="841"/>
      <c r="X23" s="1220" t="s">
        <v>689</v>
      </c>
      <c r="Y23" s="1010" t="e">
        <f ca="1">strCheckDateTwo(N23:W23)</f>
        <v>#NAME?</v>
      </c>
    </row>
    <row r="24" spans="1:29" hidden="1">
      <c r="A24" s="1203"/>
      <c r="B24" s="1203"/>
      <c r="C24" s="1203"/>
      <c r="D24" s="1203"/>
      <c r="E24" s="982"/>
      <c r="F24" s="982"/>
      <c r="G24" s="987"/>
      <c r="H24" s="984"/>
      <c r="I24" s="990"/>
      <c r="J24" s="988"/>
      <c r="K24" s="978"/>
      <c r="L24" s="633"/>
      <c r="M24" s="563"/>
      <c r="N24" s="648"/>
      <c r="O24" s="648"/>
      <c r="P24" s="648"/>
      <c r="Q24" s="648"/>
      <c r="R24" s="586" t="str">
        <f>S23 &amp; "-" &amp; U23</f>
        <v>-</v>
      </c>
      <c r="S24" s="514"/>
      <c r="T24" s="588"/>
      <c r="U24" s="514"/>
      <c r="V24" s="648"/>
      <c r="W24" s="840"/>
      <c r="X24" s="1221"/>
    </row>
    <row r="25" spans="1:29" ht="15" customHeight="1">
      <c r="A25" s="1203"/>
      <c r="B25" s="1203"/>
      <c r="C25" s="1203"/>
      <c r="D25" s="1203"/>
      <c r="E25" s="982"/>
      <c r="F25" s="982"/>
      <c r="G25" s="987"/>
      <c r="H25" s="984"/>
      <c r="I25" s="990"/>
      <c r="J25" s="988"/>
      <c r="K25" s="978"/>
      <c r="L25" s="540"/>
      <c r="M25" s="553" t="s">
        <v>5</v>
      </c>
      <c r="N25" s="551"/>
      <c r="O25" s="547"/>
      <c r="P25" s="547"/>
      <c r="Q25" s="547"/>
      <c r="R25" s="547"/>
      <c r="S25" s="575"/>
      <c r="T25" s="566"/>
      <c r="U25" s="565"/>
      <c r="V25" s="551"/>
      <c r="W25" s="551"/>
      <c r="X25" s="1222"/>
    </row>
    <row r="26" spans="1:29" s="477" customFormat="1" ht="15" customHeight="1">
      <c r="A26" s="1203"/>
      <c r="B26" s="1203"/>
      <c r="C26" s="1203"/>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03"/>
      <c r="B27" s="1203"/>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03"/>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6" t="s">
        <v>690</v>
      </c>
      <c r="N31" s="1196"/>
      <c r="O31" s="1196"/>
      <c r="P31" s="1196"/>
      <c r="Q31" s="1196"/>
      <c r="R31" s="1196"/>
      <c r="S31" s="1196"/>
      <c r="T31" s="1196"/>
      <c r="U31" s="1196"/>
      <c r="V31" s="1196"/>
      <c r="W31" s="1196"/>
      <c r="X31" s="1196"/>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22.12.2020</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t="str">
        <f>IF('Перечень тарифов'!R21="","наименование отсутствует","" &amp; 'Перечень тарифов'!R21 &amp; "")</f>
        <v>наименование отсутствует</v>
      </c>
      <c r="I8" s="196" t="s">
        <v>591</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t="str">
        <f>IF('Перечень тарифов'!F21="","наименование отсутствует","" &amp; 'Перечень тарифов'!F21 &amp; "")</f>
        <v>Передача. Тепловая энергия</v>
      </c>
      <c r="I9" s="196" t="s">
        <v>589</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441"/>
      <c r="D11" s="441"/>
      <c r="F11" s="335" t="e">
        <f ca="1">"4."&amp;mergeValue(A11) &amp;"."&amp;mergeValue(B11)</f>
        <v>#NAME?</v>
      </c>
      <c r="G11" s="324" t="s">
        <v>593</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441"/>
      <c r="F12" s="335" t="e">
        <f ca="1">"4."&amp;mergeValue(A12) &amp;"."&amp;mergeValue(B12)&amp;"."&amp;mergeValue(C12)</f>
        <v>#NAME?</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201"/>
      <c r="B13" s="1201"/>
      <c r="C13" s="1201"/>
      <c r="D13" s="441">
        <v>1</v>
      </c>
      <c r="F13" s="335" t="e">
        <f ca="1">"4."&amp;mergeValue(A13) &amp;"."&amp;mergeValue(B13)&amp;"."&amp;mergeValue(C13)&amp;"."&amp;mergeValue(D13)</f>
        <v>#NAME?</v>
      </c>
      <c r="G13" s="420" t="s">
        <v>498</v>
      </c>
      <c r="H13" s="317" t="str">
        <f>IF(Территории!R14="","","" &amp; Территории!R14 &amp; "")</f>
        <v>Город Казань (92701000)</v>
      </c>
      <c r="I13" s="1107" t="s">
        <v>592</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6" t="s">
        <v>594</v>
      </c>
      <c r="H15" s="1196"/>
      <c r="I15" s="226"/>
      <c r="J15" s="327"/>
      <c r="K15" s="327"/>
      <c r="L15" s="327"/>
      <c r="M15" s="327"/>
      <c r="N15" s="327"/>
      <c r="O15" s="327"/>
      <c r="P15" s="327"/>
      <c r="Q15" s="327"/>
      <c r="R15" s="327"/>
      <c r="S15" s="327"/>
      <c r="T15" s="327"/>
    </row>
  </sheetData>
  <sheetProtection algorithmName="SHA-512" hashValue="BBefsq6O/bs0wIoEHkMradbEduNZOinYn1wArO46ecv1BW+EDONH76WiUBpLdwqPus4EAOFqlLOkLbVVoo85rw==" saltValue="HVAS9DQy2INjkNKvAioPT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17" t="s">
        <v>731</v>
      </c>
      <c r="E5" s="1217"/>
      <c r="F5" s="1217"/>
      <c r="G5" s="438"/>
    </row>
    <row r="6" spans="1:16" ht="3" customHeight="1">
      <c r="C6" s="86"/>
      <c r="D6" s="37"/>
      <c r="E6" s="84"/>
      <c r="F6" s="83"/>
      <c r="G6" s="286"/>
    </row>
    <row r="7" spans="1:16">
      <c r="C7" s="86"/>
      <c r="D7" s="1230" t="s">
        <v>454</v>
      </c>
      <c r="E7" s="1230"/>
      <c r="F7" s="1230"/>
      <c r="G7" s="1273" t="s">
        <v>455</v>
      </c>
    </row>
    <row r="8" spans="1:16">
      <c r="C8" s="86"/>
      <c r="D8" s="103" t="s">
        <v>92</v>
      </c>
      <c r="E8" s="113" t="s">
        <v>457</v>
      </c>
      <c r="F8" s="113" t="s">
        <v>456</v>
      </c>
      <c r="G8" s="1273"/>
    </row>
    <row r="9" spans="1:16" ht="12" customHeight="1">
      <c r="C9" s="86"/>
      <c r="D9" s="42" t="s">
        <v>93</v>
      </c>
      <c r="E9" s="42" t="s">
        <v>49</v>
      </c>
      <c r="F9" s="42" t="s">
        <v>50</v>
      </c>
      <c r="G9" s="42" t="s">
        <v>51</v>
      </c>
    </row>
    <row r="10" spans="1:16" ht="22.5">
      <c r="A10" s="285"/>
      <c r="C10" s="86"/>
      <c r="D10" s="187">
        <v>1</v>
      </c>
      <c r="E10" s="294" t="s">
        <v>693</v>
      </c>
      <c r="F10" s="295" t="s">
        <v>458</v>
      </c>
      <c r="G10" s="196"/>
    </row>
    <row r="11" spans="1:16">
      <c r="A11" s="285"/>
      <c r="C11" s="86"/>
      <c r="D11" s="187" t="s">
        <v>295</v>
      </c>
      <c r="E11" s="287" t="s">
        <v>694</v>
      </c>
      <c r="F11" s="295" t="s">
        <v>458</v>
      </c>
      <c r="G11" s="196"/>
    </row>
    <row r="12" spans="1:16" ht="21" customHeight="1">
      <c r="A12" s="285"/>
      <c r="C12" s="86"/>
      <c r="D12" s="187" t="s">
        <v>8</v>
      </c>
      <c r="E12" s="289"/>
      <c r="F12" s="314"/>
      <c r="G12" s="1220" t="s">
        <v>598</v>
      </c>
    </row>
    <row r="13" spans="1:16" ht="15" customHeight="1">
      <c r="A13" s="285"/>
      <c r="C13" s="86"/>
      <c r="D13" s="114"/>
      <c r="E13" s="301" t="s">
        <v>328</v>
      </c>
      <c r="F13" s="298"/>
      <c r="G13" s="1222"/>
    </row>
    <row r="14" spans="1:16">
      <c r="A14" s="285"/>
      <c r="C14" s="86"/>
      <c r="D14" s="187" t="s">
        <v>329</v>
      </c>
      <c r="E14" s="287" t="s">
        <v>695</v>
      </c>
      <c r="F14" s="295" t="s">
        <v>458</v>
      </c>
      <c r="G14" s="791"/>
    </row>
    <row r="15" spans="1:16" ht="42.95" customHeight="1">
      <c r="A15" s="285"/>
      <c r="C15" s="86"/>
      <c r="D15" s="187" t="s">
        <v>443</v>
      </c>
      <c r="E15" s="1120"/>
      <c r="F15" s="1121"/>
      <c r="G15" s="1220" t="s">
        <v>696</v>
      </c>
    </row>
    <row r="16" spans="1:16" s="801" customFormat="1" ht="15" customHeight="1">
      <c r="A16" s="805"/>
      <c r="B16" s="186"/>
      <c r="C16" s="688"/>
      <c r="D16" s="826"/>
      <c r="E16" s="829" t="s">
        <v>328</v>
      </c>
      <c r="F16" s="792"/>
      <c r="G16" s="1222"/>
      <c r="I16" s="831"/>
      <c r="J16" s="831"/>
    </row>
    <row r="17" spans="1:16" s="801" customFormat="1">
      <c r="A17" s="805"/>
      <c r="B17" s="186"/>
      <c r="C17" s="688"/>
      <c r="D17" s="187" t="s">
        <v>734</v>
      </c>
      <c r="E17" s="784" t="s">
        <v>736</v>
      </c>
      <c r="F17" s="295" t="s">
        <v>458</v>
      </c>
      <c r="G17" s="791"/>
      <c r="I17" s="831"/>
      <c r="J17" s="831"/>
    </row>
    <row r="18" spans="1:16" s="801" customFormat="1" ht="18.75" hidden="1">
      <c r="A18" s="805"/>
      <c r="B18" s="186"/>
      <c r="C18" s="688"/>
      <c r="D18" s="787" t="s">
        <v>735</v>
      </c>
      <c r="E18" s="786"/>
      <c r="F18" s="785"/>
      <c r="G18" s="800"/>
      <c r="H18" s="788"/>
      <c r="I18" s="831"/>
      <c r="J18" s="831"/>
    </row>
    <row r="19" spans="1:16" ht="15" customHeight="1">
      <c r="A19" s="285"/>
      <c r="C19" s="86"/>
      <c r="D19" s="114"/>
      <c r="E19" s="829" t="s">
        <v>328</v>
      </c>
      <c r="F19" s="792"/>
      <c r="G19" s="793"/>
    </row>
    <row r="20" spans="1:16" ht="3" customHeight="1"/>
    <row r="21" spans="1:16">
      <c r="D21" s="790" t="s">
        <v>732</v>
      </c>
      <c r="E21" s="789" t="s">
        <v>733</v>
      </c>
      <c r="F21" s="727"/>
      <c r="G21" s="727"/>
      <c r="H21" s="727"/>
      <c r="I21" s="727"/>
      <c r="J21" s="727"/>
      <c r="K21" s="727"/>
      <c r="L21" s="727"/>
      <c r="M21" s="727"/>
      <c r="N21" s="727"/>
      <c r="O21" s="727"/>
      <c r="P21" s="727"/>
    </row>
  </sheetData>
  <sheetProtection algorithmName="SHA-512" hashValue="QXfEmTn/7rdsoHXLUDRGHwzwgGDerSJFzxQN/j28yf0HE7dYkCsU0fhYGRVyBwBBpjt9BasySsIg7hNCYiDHxg==" saltValue="SxHGjgCpTJGctG8Bu+UKqw=="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7" t="s">
        <v>697</v>
      </c>
      <c r="E5" s="1217"/>
      <c r="F5" s="1217"/>
      <c r="G5" s="1217"/>
      <c r="H5" s="1217"/>
      <c r="I5" s="336"/>
    </row>
    <row r="6" spans="1:9" ht="3" customHeight="1">
      <c r="C6" s="86"/>
      <c r="D6" s="37"/>
      <c r="E6" s="84"/>
      <c r="F6" s="84"/>
      <c r="G6" s="84"/>
      <c r="H6" s="83"/>
      <c r="I6" s="286"/>
    </row>
    <row r="7" spans="1:9" ht="21" customHeight="1">
      <c r="C7" s="86"/>
      <c r="D7" s="1230" t="s">
        <v>454</v>
      </c>
      <c r="E7" s="1230"/>
      <c r="F7" s="1230"/>
      <c r="G7" s="1230"/>
      <c r="H7" s="1230"/>
      <c r="I7" s="1273" t="s">
        <v>455</v>
      </c>
    </row>
    <row r="8" spans="1:9" ht="21" customHeight="1">
      <c r="C8" s="86"/>
      <c r="D8" s="103" t="s">
        <v>92</v>
      </c>
      <c r="E8" s="113" t="s">
        <v>457</v>
      </c>
      <c r="F8" s="113"/>
      <c r="G8" s="113" t="s">
        <v>442</v>
      </c>
      <c r="H8" s="113" t="s">
        <v>456</v>
      </c>
      <c r="I8" s="1273"/>
    </row>
    <row r="9" spans="1:9" ht="12" customHeight="1">
      <c r="C9" s="86"/>
      <c r="D9" s="42" t="s">
        <v>93</v>
      </c>
      <c r="E9" s="42" t="s">
        <v>49</v>
      </c>
      <c r="F9" s="42"/>
      <c r="G9" s="42" t="s">
        <v>50</v>
      </c>
      <c r="H9" s="42" t="s">
        <v>51</v>
      </c>
      <c r="I9" s="42" t="s">
        <v>68</v>
      </c>
    </row>
    <row r="10" spans="1:9">
      <c r="A10" s="285"/>
      <c r="C10" s="86"/>
      <c r="D10" s="187">
        <v>1</v>
      </c>
      <c r="E10" s="1276" t="s">
        <v>459</v>
      </c>
      <c r="F10" s="1276"/>
      <c r="G10" s="1276"/>
      <c r="H10" s="1276"/>
      <c r="I10" s="307"/>
    </row>
    <row r="11" spans="1:9" ht="20.100000000000001" customHeight="1">
      <c r="A11" s="285"/>
      <c r="C11" s="86"/>
      <c r="D11" s="187" t="s">
        <v>295</v>
      </c>
      <c r="E11" s="287" t="s">
        <v>460</v>
      </c>
      <c r="F11" s="295"/>
      <c r="G11" s="432"/>
      <c r="H11" s="295" t="s">
        <v>458</v>
      </c>
      <c r="I11" s="196" t="s">
        <v>461</v>
      </c>
    </row>
    <row r="12" spans="1:9" ht="45">
      <c r="A12" s="285"/>
      <c r="C12" s="86"/>
      <c r="D12" s="187" t="s">
        <v>329</v>
      </c>
      <c r="E12" s="287" t="s">
        <v>462</v>
      </c>
      <c r="F12" s="295"/>
      <c r="G12" s="414"/>
      <c r="H12" s="314"/>
      <c r="I12" s="415" t="s">
        <v>698</v>
      </c>
    </row>
    <row r="13" spans="1:9" ht="22.5">
      <c r="A13" s="285"/>
      <c r="B13" s="186">
        <v>3</v>
      </c>
      <c r="C13" s="86"/>
      <c r="D13" s="187">
        <v>2</v>
      </c>
      <c r="E13" s="352" t="s">
        <v>699</v>
      </c>
      <c r="F13" s="295"/>
      <c r="G13" s="295" t="s">
        <v>458</v>
      </c>
      <c r="H13" s="314"/>
      <c r="I13" s="416" t="s">
        <v>463</v>
      </c>
    </row>
    <row r="14" spans="1:9" ht="39" customHeight="1">
      <c r="A14" s="285"/>
      <c r="C14" s="86"/>
      <c r="D14" s="187">
        <v>3</v>
      </c>
      <c r="E14" s="1274" t="s">
        <v>700</v>
      </c>
      <c r="F14" s="1274"/>
      <c r="G14" s="1274"/>
      <c r="H14" s="1274"/>
      <c r="I14" s="413"/>
    </row>
    <row r="15" spans="1:9" ht="20.100000000000001" customHeight="1">
      <c r="A15" s="285"/>
      <c r="C15" s="86"/>
      <c r="D15" s="187" t="s">
        <v>444</v>
      </c>
      <c r="E15" s="296"/>
      <c r="F15" s="295"/>
      <c r="G15" s="295" t="s">
        <v>458</v>
      </c>
      <c r="H15" s="314"/>
      <c r="I15" s="1220" t="s">
        <v>701</v>
      </c>
    </row>
    <row r="16" spans="1:9" ht="15" customHeight="1">
      <c r="A16" s="285"/>
      <c r="C16" s="86"/>
      <c r="D16" s="114"/>
      <c r="E16" s="300" t="s">
        <v>328</v>
      </c>
      <c r="F16" s="301"/>
      <c r="G16" s="301"/>
      <c r="H16" s="298"/>
      <c r="I16" s="1222"/>
    </row>
    <row r="17" spans="1:12" ht="69" customHeight="1">
      <c r="A17" s="285"/>
      <c r="B17" s="186">
        <v>3</v>
      </c>
      <c r="C17" s="86"/>
      <c r="D17" s="187">
        <v>4</v>
      </c>
      <c r="E17" s="1274" t="s">
        <v>702</v>
      </c>
      <c r="F17" s="1274"/>
      <c r="G17" s="1274"/>
      <c r="H17" s="1274"/>
      <c r="I17" s="413"/>
    </row>
    <row r="18" spans="1:12" ht="20.100000000000001" customHeight="1">
      <c r="A18" s="285"/>
      <c r="C18" s="86"/>
      <c r="D18" s="187" t="s">
        <v>445</v>
      </c>
      <c r="E18" s="302" t="s">
        <v>464</v>
      </c>
      <c r="F18" s="295"/>
      <c r="G18" s="414"/>
      <c r="H18" s="295" t="s">
        <v>458</v>
      </c>
      <c r="I18" s="1220" t="s">
        <v>481</v>
      </c>
    </row>
    <row r="19" spans="1:12" ht="15" customHeight="1">
      <c r="A19" s="285"/>
      <c r="C19" s="86"/>
      <c r="D19" s="114"/>
      <c r="E19" s="300" t="s">
        <v>328</v>
      </c>
      <c r="F19" s="301"/>
      <c r="G19" s="301"/>
      <c r="H19" s="298"/>
      <c r="I19" s="1222"/>
    </row>
    <row r="20" spans="1:12" ht="30" customHeight="1">
      <c r="A20" s="285"/>
      <c r="B20" s="186">
        <v>3</v>
      </c>
      <c r="C20" s="86"/>
      <c r="D20" s="187">
        <v>5</v>
      </c>
      <c r="E20" s="1274" t="s">
        <v>703</v>
      </c>
      <c r="F20" s="1274"/>
      <c r="G20" s="1274"/>
      <c r="H20" s="1274"/>
      <c r="I20" s="413"/>
    </row>
    <row r="21" spans="1:12" ht="26.1" customHeight="1">
      <c r="A21" s="285"/>
      <c r="C21" s="86"/>
      <c r="D21" s="187" t="s">
        <v>446</v>
      </c>
      <c r="E21" s="1275" t="s">
        <v>704</v>
      </c>
      <c r="F21" s="1275"/>
      <c r="G21" s="1275"/>
      <c r="H21" s="1275"/>
      <c r="I21" s="413"/>
    </row>
    <row r="22" spans="1:12" ht="32.1" customHeight="1">
      <c r="A22" s="285"/>
      <c r="C22" s="86"/>
      <c r="D22" s="187" t="s">
        <v>447</v>
      </c>
      <c r="E22" s="303" t="s">
        <v>465</v>
      </c>
      <c r="F22" s="295"/>
      <c r="G22" s="414"/>
      <c r="H22" s="295" t="s">
        <v>458</v>
      </c>
      <c r="I22" s="1220" t="s">
        <v>705</v>
      </c>
    </row>
    <row r="23" spans="1:12" ht="15" customHeight="1">
      <c r="A23" s="285"/>
      <c r="C23" s="86"/>
      <c r="D23" s="114"/>
      <c r="E23" s="301" t="s">
        <v>328</v>
      </c>
      <c r="F23" s="297"/>
      <c r="G23" s="297"/>
      <c r="H23" s="298"/>
      <c r="I23" s="1222"/>
    </row>
    <row r="24" spans="1:12" ht="14.25" customHeight="1">
      <c r="A24" s="285"/>
      <c r="C24" s="86"/>
      <c r="D24" s="187" t="s">
        <v>448</v>
      </c>
      <c r="E24" s="1275" t="s">
        <v>706</v>
      </c>
      <c r="F24" s="1275"/>
      <c r="G24" s="1275"/>
      <c r="H24" s="1275"/>
      <c r="I24" s="413"/>
    </row>
    <row r="25" spans="1:12" ht="54.95" customHeight="1">
      <c r="A25" s="285"/>
      <c r="C25" s="86"/>
      <c r="D25" s="187" t="s">
        <v>449</v>
      </c>
      <c r="E25" s="303" t="s">
        <v>467</v>
      </c>
      <c r="F25" s="295"/>
      <c r="G25" s="414"/>
      <c r="H25" s="295" t="s">
        <v>458</v>
      </c>
      <c r="I25" s="1202" t="s">
        <v>599</v>
      </c>
    </row>
    <row r="26" spans="1:12" ht="15" customHeight="1">
      <c r="A26" s="285"/>
      <c r="C26" s="86"/>
      <c r="D26" s="114"/>
      <c r="E26" s="301" t="s">
        <v>328</v>
      </c>
      <c r="F26" s="297"/>
      <c r="G26" s="297"/>
      <c r="H26" s="298"/>
      <c r="I26" s="1202"/>
    </row>
    <row r="27" spans="1:12" ht="26.1" customHeight="1">
      <c r="A27" s="285"/>
      <c r="C27" s="86"/>
      <c r="D27" s="187" t="s">
        <v>450</v>
      </c>
      <c r="E27" s="1275" t="s">
        <v>707</v>
      </c>
      <c r="F27" s="1275"/>
      <c r="G27" s="1275"/>
      <c r="H27" s="1275"/>
      <c r="I27" s="413"/>
    </row>
    <row r="28" spans="1:12" ht="32.1" customHeight="1">
      <c r="A28" s="285"/>
      <c r="C28" s="86"/>
      <c r="D28" s="187" t="s">
        <v>451</v>
      </c>
      <c r="E28" s="303" t="s">
        <v>466</v>
      </c>
      <c r="F28" s="295"/>
      <c r="G28" s="306"/>
      <c r="H28" s="295" t="s">
        <v>458</v>
      </c>
      <c r="I28" s="1220" t="s">
        <v>708</v>
      </c>
      <c r="L28" s="212" t="s">
        <v>576</v>
      </c>
    </row>
    <row r="29" spans="1:12" ht="15" customHeight="1">
      <c r="A29" s="285"/>
      <c r="C29" s="86"/>
      <c r="D29" s="114"/>
      <c r="E29" s="301" t="s">
        <v>328</v>
      </c>
      <c r="F29" s="297"/>
      <c r="G29" s="297"/>
      <c r="H29" s="298"/>
      <c r="I29" s="1222"/>
    </row>
    <row r="30" spans="1:12" ht="49.5" customHeight="1">
      <c r="A30" s="285"/>
      <c r="B30" s="186">
        <v>3</v>
      </c>
      <c r="C30" s="86"/>
      <c r="D30" s="187" t="s">
        <v>69</v>
      </c>
      <c r="E30" s="1274" t="s">
        <v>710</v>
      </c>
      <c r="F30" s="1274"/>
      <c r="G30" s="1274"/>
      <c r="H30" s="1274"/>
      <c r="I30" s="413"/>
    </row>
    <row r="31" spans="1:12" ht="20.100000000000001" customHeight="1">
      <c r="A31" s="285"/>
      <c r="C31" s="86"/>
      <c r="D31" s="187" t="s">
        <v>452</v>
      </c>
      <c r="E31" s="296"/>
      <c r="F31" s="295"/>
      <c r="G31" s="295" t="s">
        <v>458</v>
      </c>
      <c r="H31" s="314"/>
      <c r="I31" s="1220" t="s">
        <v>480</v>
      </c>
    </row>
    <row r="32" spans="1:12" ht="15" customHeight="1">
      <c r="A32" s="285"/>
      <c r="C32" s="86"/>
      <c r="D32" s="114"/>
      <c r="E32" s="300" t="s">
        <v>328</v>
      </c>
      <c r="F32" s="297"/>
      <c r="G32" s="297"/>
      <c r="H32" s="298"/>
      <c r="I32" s="1222"/>
    </row>
    <row r="33" spans="1:12" s="174" customFormat="1" ht="3" customHeight="1">
      <c r="A33" s="285"/>
      <c r="K33" s="290"/>
      <c r="L33" s="290"/>
    </row>
    <row r="34" spans="1:12" ht="24.75" customHeight="1">
      <c r="D34" s="299">
        <v>1</v>
      </c>
      <c r="E34" s="1196" t="s">
        <v>709</v>
      </c>
      <c r="F34" s="1196"/>
      <c r="G34" s="1196"/>
      <c r="H34" s="1196"/>
      <c r="I34" s="1196"/>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7" t="s">
        <v>478</v>
      </c>
      <c r="E5" s="1277"/>
      <c r="F5" s="1277"/>
      <c r="G5" s="1277"/>
      <c r="H5" s="1277"/>
      <c r="I5" s="1277"/>
      <c r="J5" s="1277"/>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9" t="s">
        <v>454</v>
      </c>
      <c r="E8" s="1279"/>
      <c r="F8" s="1279"/>
      <c r="G8" s="1279"/>
      <c r="H8" s="1279"/>
      <c r="I8" s="1279"/>
      <c r="J8" s="1279"/>
      <c r="K8" s="1279" t="s">
        <v>455</v>
      </c>
    </row>
    <row r="9" spans="1:14">
      <c r="D9" s="1279" t="s">
        <v>92</v>
      </c>
      <c r="E9" s="1279" t="s">
        <v>482</v>
      </c>
      <c r="F9" s="1279"/>
      <c r="G9" s="1279" t="s">
        <v>483</v>
      </c>
      <c r="H9" s="1279"/>
      <c r="I9" s="1279"/>
      <c r="J9" s="1279"/>
      <c r="K9" s="1279"/>
    </row>
    <row r="10" spans="1:14" ht="22.5">
      <c r="D10" s="1279"/>
      <c r="E10" s="137" t="s">
        <v>484</v>
      </c>
      <c r="F10" s="137" t="s">
        <v>400</v>
      </c>
      <c r="G10" s="137" t="s">
        <v>400</v>
      </c>
      <c r="H10" s="137" t="s">
        <v>484</v>
      </c>
      <c r="I10" s="137" t="s">
        <v>485</v>
      </c>
      <c r="J10" s="137" t="s">
        <v>456</v>
      </c>
      <c r="K10" s="127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20"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2"/>
    </row>
    <row r="14" spans="1:14" ht="3" customHeight="1">
      <c r="A14" s="131"/>
      <c r="B14" s="131"/>
      <c r="C14" s="131"/>
    </row>
    <row r="15" spans="1:14" ht="27.75" customHeight="1">
      <c r="E15" s="1278" t="s">
        <v>595</v>
      </c>
      <c r="F15" s="1278"/>
      <c r="G15" s="1278"/>
      <c r="H15" s="1278"/>
      <c r="I15" s="1278"/>
      <c r="J15" s="127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0" t="s">
        <v>314</v>
      </c>
      <c r="E7" s="1162"/>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0" t="s">
        <v>315</v>
      </c>
      <c r="E15" s="1280"/>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197" t="s">
        <v>491</v>
      </c>
      <c r="G2" s="1198"/>
      <c r="H2" s="1199"/>
      <c r="I2" s="808"/>
    </row>
    <row r="3" spans="1:20" ht="3" customHeight="1"/>
    <row r="4" spans="1:20" s="1009" customFormat="1" ht="11.25">
      <c r="A4" s="1015"/>
      <c r="B4" s="1015"/>
      <c r="C4" s="1015"/>
      <c r="D4" s="1015"/>
      <c r="F4" s="1151" t="s">
        <v>454</v>
      </c>
      <c r="G4" s="1151"/>
      <c r="H4" s="1151"/>
      <c r="I4" s="1200" t="s">
        <v>455</v>
      </c>
      <c r="J4" s="1015"/>
      <c r="K4" s="1015"/>
      <c r="L4" s="1015"/>
      <c r="M4" s="1015"/>
      <c r="N4" s="1015"/>
      <c r="O4" s="1015"/>
      <c r="P4" s="1015"/>
      <c r="Q4" s="1015"/>
      <c r="R4" s="1015"/>
      <c r="S4" s="1015"/>
      <c r="T4" s="1015"/>
    </row>
    <row r="5" spans="1:20" s="1009" customFormat="1" ht="11.25" customHeight="1">
      <c r="A5" s="1015"/>
      <c r="B5" s="1015"/>
      <c r="C5" s="1015"/>
      <c r="D5" s="1015"/>
      <c r="F5" s="1105" t="s">
        <v>92</v>
      </c>
      <c r="G5" s="812" t="s">
        <v>457</v>
      </c>
      <c r="H5" s="1114" t="s">
        <v>442</v>
      </c>
      <c r="I5" s="1200"/>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08" t="str">
        <f>IF(dateCh="","",dateCh)</f>
        <v>22.12.2020</v>
      </c>
      <c r="I7" s="818" t="s">
        <v>493</v>
      </c>
      <c r="J7" s="617"/>
      <c r="K7" s="1015"/>
      <c r="L7" s="1015"/>
      <c r="M7" s="1015"/>
      <c r="N7" s="1015"/>
      <c r="O7" s="1015"/>
      <c r="P7" s="1015"/>
      <c r="Q7" s="1015"/>
      <c r="R7" s="1015"/>
      <c r="S7" s="1015"/>
      <c r="T7" s="1015"/>
    </row>
    <row r="8" spans="1:20" s="1009" customFormat="1" ht="45">
      <c r="A8" s="1201">
        <v>1</v>
      </c>
      <c r="B8" s="1015"/>
      <c r="C8" s="1015"/>
      <c r="D8" s="1015"/>
      <c r="F8" s="1031" t="e">
        <f ca="1">"2." &amp;mergeValue(A8)</f>
        <v>#NAME?</v>
      </c>
      <c r="G8" s="817" t="s">
        <v>494</v>
      </c>
      <c r="H8" s="1108"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5">
      <c r="A9" s="1201"/>
      <c r="B9" s="1015"/>
      <c r="C9" s="1015"/>
      <c r="D9" s="1015"/>
      <c r="F9" s="1031" t="e">
        <f ca="1">"3." &amp;mergeValue(A9)</f>
        <v>#NAME?</v>
      </c>
      <c r="G9" s="817" t="s">
        <v>495</v>
      </c>
      <c r="H9" s="1108" t="str">
        <f>IF('Перечень тарифов'!F21="","наименование отсутствует","" &amp; 'Перечень тарифов'!F21 &amp; "")</f>
        <v>Передача. Тепловая энергия</v>
      </c>
      <c r="I9" s="818" t="s">
        <v>589</v>
      </c>
      <c r="J9" s="617"/>
      <c r="K9" s="1015"/>
      <c r="L9" s="1015"/>
      <c r="M9" s="1015"/>
      <c r="N9" s="1015"/>
      <c r="O9" s="1015"/>
      <c r="P9" s="1015"/>
      <c r="Q9" s="1015"/>
      <c r="R9" s="1015"/>
      <c r="S9" s="1015"/>
      <c r="T9" s="1015"/>
    </row>
    <row r="10" spans="1:20" s="1009" customFormat="1" ht="22.5">
      <c r="A10" s="1201"/>
      <c r="B10" s="1015"/>
      <c r="C10" s="1015"/>
      <c r="D10" s="1015"/>
      <c r="F10" s="1031" t="e">
        <f ca="1">"4."&amp;mergeValue(A10)</f>
        <v>#NAME?</v>
      </c>
      <c r="G10" s="817" t="s">
        <v>496</v>
      </c>
      <c r="H10" s="1114" t="s">
        <v>458</v>
      </c>
      <c r="I10" s="818"/>
      <c r="J10" s="617"/>
      <c r="K10" s="1015"/>
      <c r="L10" s="1015"/>
      <c r="M10" s="1015"/>
      <c r="N10" s="1015"/>
      <c r="O10" s="1015"/>
      <c r="P10" s="1015"/>
      <c r="Q10" s="1015"/>
      <c r="R10" s="1015"/>
      <c r="S10" s="1015"/>
      <c r="T10" s="1015"/>
    </row>
    <row r="11" spans="1:20" s="1009" customFormat="1" ht="18.75">
      <c r="A11" s="1201"/>
      <c r="B11" s="1201">
        <v>1</v>
      </c>
      <c r="C11" s="1106"/>
      <c r="D11" s="1106"/>
      <c r="F11" s="1031" t="e">
        <f ca="1">"4."&amp;mergeValue(A11) &amp;"."&amp;mergeValue(B11)</f>
        <v>#NAME?</v>
      </c>
      <c r="G11" s="832" t="s">
        <v>593</v>
      </c>
      <c r="H11" s="1108"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1"/>
      <c r="B12" s="1201"/>
      <c r="C12" s="1201">
        <v>1</v>
      </c>
      <c r="D12" s="1106"/>
      <c r="F12" s="1031" t="e">
        <f ca="1">"4."&amp;mergeValue(A12) &amp;"."&amp;mergeValue(B12)&amp;"."&amp;mergeValue(C12)</f>
        <v>#NAME?</v>
      </c>
      <c r="G12" s="819" t="s">
        <v>497</v>
      </c>
      <c r="H12" s="1108" t="str">
        <f>IF(Территории!H13="","","" &amp; Территории!H13 &amp; "")</f>
        <v>Город Казань</v>
      </c>
      <c r="I12" s="818" t="s">
        <v>500</v>
      </c>
      <c r="J12" s="617"/>
      <c r="K12" s="1015"/>
      <c r="L12" s="1015"/>
      <c r="M12" s="1015"/>
      <c r="N12" s="1015"/>
      <c r="O12" s="1015"/>
      <c r="P12" s="1015"/>
      <c r="Q12" s="1015"/>
      <c r="R12" s="1015"/>
      <c r="S12" s="1015"/>
      <c r="T12" s="1015"/>
    </row>
    <row r="13" spans="1:20" s="1009" customFormat="1" ht="56.25">
      <c r="A13" s="1201"/>
      <c r="B13" s="1201"/>
      <c r="C13" s="1201"/>
      <c r="D13" s="1106">
        <v>1</v>
      </c>
      <c r="F13" s="1031" t="e">
        <f ca="1">"4."&amp;mergeValue(A13) &amp;"."&amp;mergeValue(B13)&amp;"."&amp;mergeValue(C13)&amp;"."&amp;mergeValue(D13)</f>
        <v>#NAME?</v>
      </c>
      <c r="G13" s="820" t="s">
        <v>498</v>
      </c>
      <c r="H13" s="1108" t="str">
        <f>IF(Территории!R14="","","" &amp; Территории!R14 &amp; "")</f>
        <v>Город Казань (92701000)</v>
      </c>
      <c r="I13" s="1107" t="s">
        <v>592</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6" t="s">
        <v>594</v>
      </c>
      <c r="H15" s="1196"/>
      <c r="I15" s="985"/>
      <c r="J15" s="775"/>
      <c r="K15" s="775"/>
      <c r="L15" s="775"/>
      <c r="M15" s="775"/>
      <c r="N15" s="775"/>
      <c r="O15" s="775"/>
      <c r="P15" s="775"/>
      <c r="Q15" s="775"/>
      <c r="R15" s="775"/>
      <c r="S15" s="775"/>
      <c r="T15" s="775"/>
    </row>
  </sheetData>
  <sheetProtection algorithmName="SHA-512" hashValue="jfc+F45JXakldpbIkwl9uJivlEHVgJNLiq4hddtWL/6anNswFrsZmOEC2cvCc97++rFBlODIhEtQtFgs8UuA9A==" saltValue="aq6/+QhRUCRCgbL21iF7k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21"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7" t="s">
        <v>55</v>
      </c>
      <c r="E7" s="1277"/>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tabSelected="1" topLeftCell="A1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1" t="s">
        <v>56</v>
      </c>
      <c r="C2" s="1281"/>
      <c r="D2" s="1281"/>
      <c r="E2" s="440"/>
    </row>
    <row r="3" spans="2:5" ht="3" customHeight="1"/>
    <row r="4" spans="2:5" ht="21.75" customHeight="1" thickBot="1">
      <c r="B4" s="1122" t="s">
        <v>1</v>
      </c>
      <c r="C4" s="1122" t="s">
        <v>91</v>
      </c>
      <c r="D4" s="1122" t="s">
        <v>72</v>
      </c>
    </row>
    <row r="5" spans="2:5" ht="12" thickTop="1"/>
  </sheetData>
  <sheetProtection algorithmName="SHA-512" hashValue="4wCutTkjYYVXNl83iHrYWOjVCR3hxZtA89Exnwi3Dxj77UsPLL0IET1Sv7s0enhWdSJ7w9HtbnG33MOOV/Fmag==" saltValue="7fZGFePbtwIYCM+5qLGdVw==" spinCount="100000" sheet="1" objects="1" scenarios="1" formatColumns="0" formatRows="0" autoFilter="0"/>
  <autoFilter ref="B4:D4"/>
  <mergeCells count="1">
    <mergeCell ref="B2:D2"/>
  </mergeCells>
  <phoneticPr fontId="1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7">
        <v>44187.368472222224</v>
      </c>
      <c r="B2" s="12" t="s">
        <v>775</v>
      </c>
      <c r="C2" s="12" t="s">
        <v>442</v>
      </c>
    </row>
    <row r="3" spans="1:4">
      <c r="A3" s="1117">
        <v>44187.368483796294</v>
      </c>
      <c r="B3" s="12" t="s">
        <v>776</v>
      </c>
      <c r="C3" s="12" t="s">
        <v>442</v>
      </c>
    </row>
    <row r="4" spans="1:4">
      <c r="A4" s="1117">
        <v>44187.369618055556</v>
      </c>
      <c r="B4" s="12" t="s">
        <v>775</v>
      </c>
      <c r="C4" s="12" t="s">
        <v>442</v>
      </c>
    </row>
    <row r="5" spans="1:4">
      <c r="A5" s="1117">
        <v>44187.369629629633</v>
      </c>
      <c r="B5" s="12" t="s">
        <v>776</v>
      </c>
      <c r="C5" s="12" t="s">
        <v>442</v>
      </c>
    </row>
    <row r="6" spans="1:4">
      <c r="A6" s="1117">
        <v>44187.37300925926</v>
      </c>
      <c r="B6" s="12" t="s">
        <v>775</v>
      </c>
      <c r="C6" s="12" t="s">
        <v>442</v>
      </c>
    </row>
    <row r="7" spans="1:4">
      <c r="A7" s="1117">
        <v>44187.373032407406</v>
      </c>
      <c r="B7" s="12" t="s">
        <v>776</v>
      </c>
      <c r="C7" s="12" t="s">
        <v>442</v>
      </c>
    </row>
    <row r="8" spans="1:4">
      <c r="A8" s="1117">
        <v>44187.375347222223</v>
      </c>
      <c r="B8" s="12" t="s">
        <v>775</v>
      </c>
      <c r="C8" s="12" t="s">
        <v>442</v>
      </c>
    </row>
    <row r="9" spans="1:4">
      <c r="A9" s="1117">
        <v>44187.375358796293</v>
      </c>
      <c r="B9" s="12" t="s">
        <v>776</v>
      </c>
      <c r="C9" s="12" t="s">
        <v>442</v>
      </c>
    </row>
  </sheetData>
  <sheetProtection algorithmName="SHA-512" hashValue="dWcjWRukcdWJqEZiJQLuihp7RBR+wbDpQ0r6cut0xIHqlBCmIvW+6eULwp2C9kerq0wZRnF2KGNNiFMjhWsZ9Q==" saltValue="WoHIH/kftIiy8peDsCCAMg=="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316"/>
      <c r="F9" s="1318"/>
      <c r="G9" s="1306" t="s">
        <v>85</v>
      </c>
      <c r="H9" s="1172"/>
      <c r="I9" s="1172">
        <v>1</v>
      </c>
      <c r="J9" s="1312"/>
      <c r="K9" s="1210" t="s">
        <v>85</v>
      </c>
      <c r="L9" s="1166"/>
      <c r="M9" s="1166" t="s">
        <v>93</v>
      </c>
      <c r="N9" s="1315"/>
      <c r="O9" s="1210" t="s">
        <v>85</v>
      </c>
      <c r="P9" s="1166"/>
      <c r="Q9" s="1166" t="s">
        <v>93</v>
      </c>
      <c r="R9" s="1310"/>
      <c r="S9" s="1210" t="s">
        <v>85</v>
      </c>
      <c r="T9" s="1089"/>
      <c r="U9" s="1089" t="s">
        <v>93</v>
      </c>
      <c r="V9" s="1115"/>
      <c r="W9" s="308"/>
    </row>
    <row r="10" spans="1:23" s="741" customFormat="1" ht="17.100000000000001" customHeight="1">
      <c r="A10" s="205"/>
      <c r="C10" s="159"/>
      <c r="D10" s="1172"/>
      <c r="E10" s="1316"/>
      <c r="F10" s="1318"/>
      <c r="G10" s="1306"/>
      <c r="H10" s="1172"/>
      <c r="I10" s="1172"/>
      <c r="J10" s="1312"/>
      <c r="K10" s="1210"/>
      <c r="L10" s="1166"/>
      <c r="M10" s="1166"/>
      <c r="N10" s="1315"/>
      <c r="O10" s="1210"/>
      <c r="P10" s="1166"/>
      <c r="Q10" s="1166"/>
      <c r="R10" s="1310"/>
      <c r="S10" s="1210"/>
      <c r="T10" s="1091"/>
      <c r="U10" s="746"/>
      <c r="V10" s="747" t="s">
        <v>717</v>
      </c>
      <c r="W10" s="748"/>
    </row>
    <row r="11" spans="1:23" s="102" customFormat="1" ht="17.100000000000001" customHeight="1">
      <c r="A11" s="205"/>
      <c r="C11" s="159"/>
      <c r="D11" s="1170"/>
      <c r="E11" s="1317"/>
      <c r="F11" s="1319"/>
      <c r="G11" s="1170"/>
      <c r="H11" s="1170"/>
      <c r="I11" s="1170"/>
      <c r="J11" s="1313"/>
      <c r="K11" s="1170"/>
      <c r="L11" s="1170"/>
      <c r="M11" s="1170"/>
      <c r="N11" s="1310"/>
      <c r="O11" s="1170"/>
      <c r="P11" s="1090"/>
      <c r="Q11" s="746"/>
      <c r="R11" s="747" t="s">
        <v>716</v>
      </c>
      <c r="S11" s="743"/>
      <c r="T11" s="743"/>
      <c r="U11" s="743"/>
      <c r="V11" s="743"/>
      <c r="W11" s="748"/>
    </row>
    <row r="12" spans="1:23" s="102" customFormat="1" ht="17.100000000000001" customHeight="1">
      <c r="A12" s="205"/>
      <c r="C12" s="159"/>
      <c r="D12" s="1170"/>
      <c r="E12" s="1317"/>
      <c r="F12" s="1319"/>
      <c r="G12" s="1170"/>
      <c r="H12" s="1170"/>
      <c r="I12" s="1170"/>
      <c r="J12" s="1313"/>
      <c r="K12" s="1170"/>
      <c r="L12" s="746"/>
      <c r="M12" s="747"/>
      <c r="N12" s="747" t="s">
        <v>412</v>
      </c>
      <c r="O12" s="747"/>
      <c r="P12" s="747"/>
      <c r="Q12" s="747"/>
      <c r="R12" s="747"/>
      <c r="S12" s="743"/>
      <c r="T12" s="743"/>
      <c r="U12" s="743"/>
      <c r="V12" s="743"/>
      <c r="W12" s="748"/>
    </row>
    <row r="13" spans="1:23" s="102" customFormat="1" ht="17.25" customHeight="1">
      <c r="A13" s="205"/>
      <c r="C13" s="159"/>
      <c r="D13" s="1170"/>
      <c r="E13" s="1317"/>
      <c r="F13" s="1319"/>
      <c r="G13" s="1170"/>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11"/>
      <c r="E15" s="1320"/>
      <c r="F15" s="1305"/>
      <c r="G15" s="1307"/>
      <c r="H15" s="1172"/>
      <c r="I15" s="1172">
        <v>1</v>
      </c>
      <c r="J15" s="1312"/>
      <c r="K15" s="1210" t="s">
        <v>85</v>
      </c>
      <c r="L15" s="1166"/>
      <c r="M15" s="1166" t="s">
        <v>93</v>
      </c>
      <c r="N15" s="1315"/>
      <c r="O15" s="1210" t="s">
        <v>85</v>
      </c>
      <c r="P15" s="1166"/>
      <c r="Q15" s="1166" t="s">
        <v>93</v>
      </c>
      <c r="R15" s="1310"/>
      <c r="S15" s="1210" t="s">
        <v>85</v>
      </c>
      <c r="T15" s="1089"/>
      <c r="U15" s="1089" t="s">
        <v>93</v>
      </c>
      <c r="V15" s="1115"/>
      <c r="W15" s="308"/>
    </row>
    <row r="16" spans="1:23" s="744" customFormat="1" ht="16.5" customHeight="1">
      <c r="A16" s="750"/>
      <c r="B16" s="745"/>
      <c r="C16" s="749"/>
      <c r="D16" s="1311"/>
      <c r="E16" s="1320"/>
      <c r="F16" s="1305"/>
      <c r="G16" s="1307"/>
      <c r="H16" s="1172"/>
      <c r="I16" s="1172"/>
      <c r="J16" s="1312"/>
      <c r="K16" s="1210"/>
      <c r="L16" s="1166"/>
      <c r="M16" s="1166"/>
      <c r="N16" s="1315"/>
      <c r="O16" s="1210"/>
      <c r="P16" s="1166"/>
      <c r="Q16" s="1166"/>
      <c r="R16" s="1310"/>
      <c r="S16" s="1210"/>
      <c r="T16" s="1091"/>
      <c r="U16" s="746"/>
      <c r="V16" s="747" t="s">
        <v>717</v>
      </c>
      <c r="W16" s="748"/>
    </row>
    <row r="17" spans="1:36" ht="17.100000000000001" customHeight="1">
      <c r="A17" s="205"/>
      <c r="B17" s="102"/>
      <c r="C17" s="159"/>
      <c r="D17" s="1311"/>
      <c r="E17" s="1320"/>
      <c r="F17" s="1305"/>
      <c r="G17" s="1307"/>
      <c r="H17" s="1172"/>
      <c r="I17" s="1172"/>
      <c r="J17" s="1313"/>
      <c r="K17" s="1210"/>
      <c r="L17" s="1166"/>
      <c r="M17" s="1166"/>
      <c r="N17" s="1310"/>
      <c r="O17" s="1210"/>
      <c r="P17" s="1090"/>
      <c r="Q17" s="746"/>
      <c r="R17" s="747" t="s">
        <v>716</v>
      </c>
      <c r="S17" s="743"/>
      <c r="T17" s="743"/>
      <c r="U17" s="743"/>
      <c r="V17" s="743"/>
      <c r="W17" s="748"/>
    </row>
    <row r="18" spans="1:36" ht="17.100000000000001" customHeight="1">
      <c r="A18" s="205"/>
      <c r="B18" s="102"/>
      <c r="C18" s="159"/>
      <c r="D18" s="1311"/>
      <c r="E18" s="1320"/>
      <c r="F18" s="1305"/>
      <c r="G18" s="1307"/>
      <c r="H18" s="1172"/>
      <c r="I18" s="1172"/>
      <c r="J18" s="1313"/>
      <c r="K18" s="1210"/>
      <c r="L18" s="746"/>
      <c r="M18" s="747"/>
      <c r="N18" s="747" t="s">
        <v>412</v>
      </c>
      <c r="O18" s="747"/>
      <c r="P18" s="747"/>
      <c r="Q18" s="747"/>
      <c r="R18" s="747"/>
      <c r="S18" s="743"/>
      <c r="T18" s="743"/>
      <c r="U18" s="743"/>
      <c r="V18" s="743"/>
      <c r="W18" s="748"/>
    </row>
    <row r="19" spans="1:36" ht="17.100000000000001" customHeight="1">
      <c r="A19" s="205"/>
      <c r="B19" s="102"/>
      <c r="C19" s="159"/>
      <c r="D19" s="1311"/>
      <c r="E19" s="1320"/>
      <c r="F19" s="1305"/>
      <c r="G19" s="1307"/>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4" t="s">
        <v>298</v>
      </c>
      <c r="P27" s="1314"/>
      <c r="Q27" s="1314"/>
      <c r="R27" s="1257" t="s">
        <v>270</v>
      </c>
      <c r="S27" s="1257"/>
      <c r="T27" s="1257"/>
      <c r="U27" s="1230" t="s">
        <v>341</v>
      </c>
      <c r="W27" s="1308"/>
    </row>
    <row r="28" spans="1:36" ht="17.100000000000001" customHeight="1">
      <c r="O28" s="1258" t="s">
        <v>606</v>
      </c>
      <c r="P28" s="1258" t="s">
        <v>271</v>
      </c>
      <c r="Q28" s="1258"/>
      <c r="R28" s="1257"/>
      <c r="S28" s="1257"/>
      <c r="T28" s="1257"/>
      <c r="U28" s="1230"/>
      <c r="W28" s="1308"/>
    </row>
    <row r="29" spans="1:36" ht="37.5" customHeight="1">
      <c r="O29" s="1258"/>
      <c r="P29" s="104" t="s">
        <v>607</v>
      </c>
      <c r="Q29" s="104" t="s">
        <v>6</v>
      </c>
      <c r="R29" s="105" t="s">
        <v>274</v>
      </c>
      <c r="S29" s="1254" t="s">
        <v>273</v>
      </c>
      <c r="T29" s="1254"/>
      <c r="U29" s="1230"/>
      <c r="W29" s="1308"/>
    </row>
    <row r="30" spans="1:36" ht="17.100000000000001" customHeight="1">
      <c r="G30" s="157"/>
      <c r="H30" s="157"/>
      <c r="I30" s="157"/>
      <c r="J30" s="157"/>
      <c r="K30" s="157"/>
      <c r="L30" s="122"/>
      <c r="M30" s="433" t="s">
        <v>183</v>
      </c>
      <c r="N30" s="434"/>
      <c r="O30" s="1309"/>
      <c r="P30" s="1309"/>
      <c r="Q30" s="1309"/>
      <c r="R30" s="1309"/>
      <c r="S30" s="1309"/>
      <c r="T30" s="1309"/>
      <c r="U30" s="1309"/>
      <c r="V30" s="122"/>
      <c r="W30" s="122"/>
      <c r="X30" s="204"/>
      <c r="Y30" s="204"/>
      <c r="Z30" s="204"/>
      <c r="AA30" s="204"/>
      <c r="AB30" s="204"/>
      <c r="AC30" s="204"/>
      <c r="AD30" s="204"/>
      <c r="AE30" s="204"/>
      <c r="AF30" s="204"/>
      <c r="AG30" s="204"/>
      <c r="AH30" s="204"/>
      <c r="AI30" s="204"/>
      <c r="AJ30" s="204"/>
    </row>
    <row r="31" spans="1:36" s="525" customFormat="1" ht="22.5">
      <c r="A31" s="1203">
        <v>1</v>
      </c>
      <c r="B31" s="849"/>
      <c r="C31" s="849"/>
      <c r="D31" s="849"/>
      <c r="E31" s="850"/>
      <c r="F31" s="851"/>
      <c r="G31" s="851"/>
      <c r="H31" s="851"/>
      <c r="I31" s="852"/>
      <c r="J31" s="847"/>
      <c r="K31" s="854"/>
      <c r="L31" s="595" t="e">
        <f ca="1">mergeValue(A31)</f>
        <v>#NAME?</v>
      </c>
      <c r="M31" s="643" t="s">
        <v>20</v>
      </c>
      <c r="N31" s="648"/>
      <c r="O31" s="1288"/>
      <c r="P31" s="1289"/>
      <c r="Q31" s="1289"/>
      <c r="R31" s="1289"/>
      <c r="S31" s="1289"/>
      <c r="T31" s="1289"/>
      <c r="U31" s="1289"/>
      <c r="V31" s="1290"/>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3"/>
      <c r="B32" s="1203">
        <v>1</v>
      </c>
      <c r="C32" s="849"/>
      <c r="D32" s="849"/>
      <c r="E32" s="851"/>
      <c r="F32" s="851"/>
      <c r="G32" s="851"/>
      <c r="H32" s="851"/>
      <c r="I32" s="846"/>
      <c r="J32" s="845"/>
      <c r="K32" s="848"/>
      <c r="L32" s="595" t="e">
        <f ca="1">mergeValue(A32) &amp;"."&amp; mergeValue(B32)</f>
        <v>#NAME?</v>
      </c>
      <c r="M32" s="548" t="s">
        <v>16</v>
      </c>
      <c r="N32" s="648"/>
      <c r="O32" s="1288"/>
      <c r="P32" s="1289"/>
      <c r="Q32" s="1289"/>
      <c r="R32" s="1289"/>
      <c r="S32" s="1289"/>
      <c r="T32" s="1289"/>
      <c r="U32" s="1289"/>
      <c r="V32" s="1290"/>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3"/>
      <c r="B33" s="1203"/>
      <c r="C33" s="1203">
        <v>1</v>
      </c>
      <c r="D33" s="849"/>
      <c r="E33" s="851"/>
      <c r="F33" s="851"/>
      <c r="G33" s="851"/>
      <c r="H33" s="851"/>
      <c r="I33" s="853"/>
      <c r="J33" s="845"/>
      <c r="K33" s="848"/>
      <c r="L33" s="595" t="e">
        <f ca="1">mergeValue(A33) &amp;"."&amp; mergeValue(B33)&amp;"."&amp; mergeValue(C33)</f>
        <v>#NAME?</v>
      </c>
      <c r="M33" s="549" t="s">
        <v>7</v>
      </c>
      <c r="N33" s="648"/>
      <c r="O33" s="1288"/>
      <c r="P33" s="1289"/>
      <c r="Q33" s="1289"/>
      <c r="R33" s="1289"/>
      <c r="S33" s="1289"/>
      <c r="T33" s="1289"/>
      <c r="U33" s="1289"/>
      <c r="V33" s="1290"/>
      <c r="W33" s="632" t="s">
        <v>634</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3"/>
      <c r="B34" s="1203"/>
      <c r="C34" s="1203"/>
      <c r="D34" s="1203">
        <v>1</v>
      </c>
      <c r="E34" s="851"/>
      <c r="F34" s="851"/>
      <c r="G34" s="851"/>
      <c r="H34" s="851"/>
      <c r="I34" s="853"/>
      <c r="J34" s="845"/>
      <c r="K34" s="848"/>
      <c r="L34" s="595" t="e">
        <f ca="1">mergeValue(A34) &amp;"."&amp; mergeValue(B34)&amp;"."&amp; mergeValue(C34)&amp;"."&amp; mergeValue(D34)</f>
        <v>#NAME?</v>
      </c>
      <c r="M34" s="550" t="s">
        <v>22</v>
      </c>
      <c r="N34" s="648"/>
      <c r="O34" s="1288"/>
      <c r="P34" s="1289"/>
      <c r="Q34" s="1289"/>
      <c r="R34" s="1289"/>
      <c r="S34" s="1289"/>
      <c r="T34" s="1289"/>
      <c r="U34" s="1289"/>
      <c r="V34" s="1290"/>
      <c r="W34" s="632" t="s">
        <v>635</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3"/>
      <c r="B35" s="1203"/>
      <c r="C35" s="1203"/>
      <c r="D35" s="1203"/>
      <c r="E35" s="1203">
        <v>1</v>
      </c>
      <c r="F35" s="851"/>
      <c r="G35" s="851"/>
      <c r="H35" s="849">
        <v>1</v>
      </c>
      <c r="I35" s="1203">
        <v>1</v>
      </c>
      <c r="J35" s="851"/>
      <c r="K35" s="856"/>
      <c r="L35" s="595" t="e">
        <f ca="1">mergeValue(A35) &amp;"."&amp; mergeValue(B35)&amp;"."&amp; mergeValue(C35)&amp;"."&amp; mergeValue(D35)&amp;"."&amp; mergeValue(E35)</f>
        <v>#NAME?</v>
      </c>
      <c r="M35" s="556" t="s">
        <v>9</v>
      </c>
      <c r="N35" s="648"/>
      <c r="O35" s="1206"/>
      <c r="P35" s="1207"/>
      <c r="Q35" s="1207"/>
      <c r="R35" s="1207"/>
      <c r="S35" s="1207"/>
      <c r="T35" s="1207"/>
      <c r="U35" s="1207"/>
      <c r="V35" s="1208"/>
      <c r="W35" s="632" t="s">
        <v>639</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3"/>
      <c r="B36" s="1203"/>
      <c r="C36" s="1203"/>
      <c r="D36" s="1203"/>
      <c r="E36" s="1203"/>
      <c r="F36" s="1203">
        <v>1</v>
      </c>
      <c r="G36" s="849"/>
      <c r="H36" s="849"/>
      <c r="I36" s="1203"/>
      <c r="J36" s="1203">
        <v>1</v>
      </c>
      <c r="K36" s="857"/>
      <c r="L36" s="595" t="e">
        <f ca="1">mergeValue(A36) &amp;"."&amp; mergeValue(B36)&amp;"."&amp; mergeValue(C36)&amp;"."&amp; mergeValue(D36)&amp;"."&amp; mergeValue(E36)&amp;"."&amp; mergeValue(F36)</f>
        <v>#NAME?</v>
      </c>
      <c r="M36" s="557" t="s">
        <v>10</v>
      </c>
      <c r="N36" s="648"/>
      <c r="O36" s="1206"/>
      <c r="P36" s="1207"/>
      <c r="Q36" s="1207"/>
      <c r="R36" s="1207"/>
      <c r="S36" s="1207"/>
      <c r="T36" s="1207"/>
      <c r="U36" s="1207"/>
      <c r="V36" s="1208"/>
      <c r="W36" s="632" t="s">
        <v>637</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3"/>
      <c r="B37" s="1203"/>
      <c r="C37" s="1203"/>
      <c r="D37" s="1203"/>
      <c r="E37" s="1203"/>
      <c r="F37" s="1203"/>
      <c r="G37" s="849">
        <v>1</v>
      </c>
      <c r="H37" s="849"/>
      <c r="I37" s="1203"/>
      <c r="J37" s="1203"/>
      <c r="K37" s="857">
        <v>1</v>
      </c>
      <c r="L37" s="595" t="e">
        <f ca="1">mergeValue(A37) &amp;"."&amp; mergeValue(B37)&amp;"."&amp; mergeValue(C37)&amp;"."&amp; mergeValue(D37)&amp;"."&amp; mergeValue(E37)&amp;"."&amp; mergeValue(F37)&amp;"."&amp; mergeValue(G37)</f>
        <v>#NAME?</v>
      </c>
      <c r="M37" s="1071"/>
      <c r="N37" s="648"/>
      <c r="O37" s="564"/>
      <c r="P37" s="564"/>
      <c r="Q37" s="1096"/>
      <c r="R37" s="1209"/>
      <c r="S37" s="1210" t="s">
        <v>84</v>
      </c>
      <c r="T37" s="1209"/>
      <c r="U37" s="1210" t="s">
        <v>84</v>
      </c>
      <c r="V37" s="564"/>
      <c r="W37" s="1202" t="s">
        <v>656</v>
      </c>
      <c r="X37" s="587" t="e">
        <f ca="1">strCheckDate(O38:V38)</f>
        <v>#NAME?</v>
      </c>
      <c r="Y37" s="591"/>
      <c r="Z37" s="591" t="str">
        <f t="shared" si="0"/>
        <v/>
      </c>
      <c r="AA37" s="591"/>
      <c r="AB37" s="591"/>
      <c r="AC37" s="591"/>
      <c r="AD37" s="587"/>
      <c r="AE37" s="587"/>
      <c r="AF37" s="587"/>
      <c r="AG37" s="587"/>
      <c r="AH37" s="587"/>
      <c r="AI37" s="587"/>
      <c r="AJ37" s="587"/>
    </row>
    <row r="38" spans="1:36" s="525" customFormat="1" ht="14.25" hidden="1" customHeight="1">
      <c r="A38" s="1203"/>
      <c r="B38" s="1203"/>
      <c r="C38" s="1203"/>
      <c r="D38" s="1203"/>
      <c r="E38" s="1203"/>
      <c r="F38" s="1203"/>
      <c r="G38" s="849"/>
      <c r="H38" s="849"/>
      <c r="I38" s="1203"/>
      <c r="J38" s="1203"/>
      <c r="K38" s="857"/>
      <c r="L38" s="602"/>
      <c r="M38" s="648"/>
      <c r="N38" s="648"/>
      <c r="O38" s="564"/>
      <c r="P38" s="564"/>
      <c r="Q38" s="586" t="str">
        <f>R37 &amp; "-" &amp; T37</f>
        <v>-</v>
      </c>
      <c r="R38" s="1209"/>
      <c r="S38" s="1210"/>
      <c r="T38" s="1209"/>
      <c r="U38" s="1210"/>
      <c r="V38" s="564"/>
      <c r="W38" s="1202"/>
      <c r="X38" s="587"/>
      <c r="Y38" s="591"/>
      <c r="Z38" s="591" t="str">
        <f t="shared" si="0"/>
        <v/>
      </c>
      <c r="AA38" s="591"/>
      <c r="AB38" s="591"/>
      <c r="AC38" s="591"/>
      <c r="AD38" s="587"/>
      <c r="AE38" s="587"/>
      <c r="AF38" s="587"/>
      <c r="AG38" s="587"/>
      <c r="AH38" s="587"/>
      <c r="AI38" s="587"/>
      <c r="AJ38" s="587"/>
    </row>
    <row r="39" spans="1:36" s="525" customFormat="1" ht="15" customHeight="1">
      <c r="A39" s="1203"/>
      <c r="B39" s="1203"/>
      <c r="C39" s="1203"/>
      <c r="D39" s="1203"/>
      <c r="E39" s="1203"/>
      <c r="F39" s="1203"/>
      <c r="G39" s="851"/>
      <c r="H39" s="849"/>
      <c r="I39" s="1203"/>
      <c r="J39" s="1203"/>
      <c r="K39" s="856"/>
      <c r="L39" s="540"/>
      <c r="M39" s="559" t="s">
        <v>25</v>
      </c>
      <c r="N39" s="566"/>
      <c r="O39" s="566"/>
      <c r="P39" s="566"/>
      <c r="Q39" s="566"/>
      <c r="R39" s="566"/>
      <c r="S39" s="566"/>
      <c r="T39" s="566"/>
      <c r="U39" s="566"/>
      <c r="V39" s="562"/>
      <c r="W39" s="1202"/>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3"/>
      <c r="B40" s="1203"/>
      <c r="C40" s="1203"/>
      <c r="D40" s="1203"/>
      <c r="E40" s="1203"/>
      <c r="F40" s="851"/>
      <c r="G40" s="851"/>
      <c r="H40" s="849"/>
      <c r="I40" s="1203"/>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3"/>
      <c r="B41" s="1203"/>
      <c r="C41" s="1203"/>
      <c r="D41" s="1203"/>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3"/>
      <c r="B42" s="1203"/>
      <c r="C42" s="1203"/>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3"/>
      <c r="B43" s="1203"/>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3"/>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3">
        <v>1</v>
      </c>
      <c r="B49" s="867"/>
      <c r="C49" s="867"/>
      <c r="D49" s="867"/>
      <c r="E49" s="868"/>
      <c r="F49" s="869"/>
      <c r="G49" s="869"/>
      <c r="H49" s="869"/>
      <c r="I49" s="870"/>
      <c r="J49" s="865"/>
      <c r="K49" s="872"/>
      <c r="L49" s="595" t="e">
        <f ca="1">mergeValue(A49)</f>
        <v>#NAME?</v>
      </c>
      <c r="M49" s="643" t="s">
        <v>20</v>
      </c>
      <c r="N49" s="648"/>
      <c r="O49" s="1288"/>
      <c r="P49" s="1289"/>
      <c r="Q49" s="1289"/>
      <c r="R49" s="1289"/>
      <c r="S49" s="1289"/>
      <c r="T49" s="1289"/>
      <c r="U49" s="1289"/>
      <c r="V49" s="1290"/>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3"/>
      <c r="B50" s="1203">
        <v>1</v>
      </c>
      <c r="C50" s="867"/>
      <c r="D50" s="867"/>
      <c r="E50" s="869"/>
      <c r="F50" s="869"/>
      <c r="G50" s="869"/>
      <c r="H50" s="869"/>
      <c r="I50" s="864"/>
      <c r="J50" s="863"/>
      <c r="K50" s="866"/>
      <c r="L50" s="595" t="e">
        <f ca="1">mergeValue(A50) &amp;"."&amp; mergeValue(B50)</f>
        <v>#NAME?</v>
      </c>
      <c r="M50" s="548" t="s">
        <v>16</v>
      </c>
      <c r="N50" s="648"/>
      <c r="O50" s="1288"/>
      <c r="P50" s="1289"/>
      <c r="Q50" s="1289"/>
      <c r="R50" s="1289"/>
      <c r="S50" s="1289"/>
      <c r="T50" s="1289"/>
      <c r="U50" s="1289"/>
      <c r="V50" s="1290"/>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3"/>
      <c r="B51" s="1203"/>
      <c r="C51" s="1203">
        <v>1</v>
      </c>
      <c r="D51" s="867"/>
      <c r="E51" s="869"/>
      <c r="F51" s="869"/>
      <c r="G51" s="869"/>
      <c r="H51" s="869"/>
      <c r="I51" s="871"/>
      <c r="J51" s="863"/>
      <c r="K51" s="866"/>
      <c r="L51" s="595" t="e">
        <f ca="1">mergeValue(A51) &amp;"."&amp; mergeValue(B51)&amp;"."&amp; mergeValue(C51)</f>
        <v>#NAME?</v>
      </c>
      <c r="M51" s="549" t="s">
        <v>7</v>
      </c>
      <c r="N51" s="648"/>
      <c r="O51" s="1288"/>
      <c r="P51" s="1289"/>
      <c r="Q51" s="1289"/>
      <c r="R51" s="1289"/>
      <c r="S51" s="1289"/>
      <c r="T51" s="1289"/>
      <c r="U51" s="1289"/>
      <c r="V51" s="1290"/>
      <c r="W51" s="632" t="s">
        <v>634</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3"/>
      <c r="B52" s="1203"/>
      <c r="C52" s="1203"/>
      <c r="D52" s="1203">
        <v>1</v>
      </c>
      <c r="E52" s="869"/>
      <c r="F52" s="869"/>
      <c r="G52" s="869"/>
      <c r="H52" s="869"/>
      <c r="I52" s="871"/>
      <c r="J52" s="863"/>
      <c r="K52" s="866"/>
      <c r="L52" s="595" t="e">
        <f ca="1">mergeValue(A52) &amp;"."&amp; mergeValue(B52)&amp;"."&amp; mergeValue(C52)&amp;"."&amp; mergeValue(D52)</f>
        <v>#NAME?</v>
      </c>
      <c r="M52" s="550" t="s">
        <v>22</v>
      </c>
      <c r="N52" s="648"/>
      <c r="O52" s="1288"/>
      <c r="P52" s="1289"/>
      <c r="Q52" s="1289"/>
      <c r="R52" s="1289"/>
      <c r="S52" s="1289"/>
      <c r="T52" s="1289"/>
      <c r="U52" s="1289"/>
      <c r="V52" s="1290"/>
      <c r="W52" s="632" t="s">
        <v>635</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3"/>
      <c r="B53" s="1203"/>
      <c r="C53" s="1203"/>
      <c r="D53" s="1203"/>
      <c r="E53" s="1203">
        <v>1</v>
      </c>
      <c r="F53" s="869"/>
      <c r="G53" s="869"/>
      <c r="H53" s="867">
        <v>1</v>
      </c>
      <c r="I53" s="1203">
        <v>1</v>
      </c>
      <c r="J53" s="869"/>
      <c r="K53" s="874"/>
      <c r="L53" s="595" t="e">
        <f ca="1">mergeValue(A53) &amp;"."&amp; mergeValue(B53)&amp;"."&amp; mergeValue(C53)&amp;"."&amp; mergeValue(D53)&amp;"."&amp; mergeValue(E53)</f>
        <v>#NAME?</v>
      </c>
      <c r="M53" s="556" t="s">
        <v>9</v>
      </c>
      <c r="N53" s="648"/>
      <c r="O53" s="1206"/>
      <c r="P53" s="1207"/>
      <c r="Q53" s="1207"/>
      <c r="R53" s="1207"/>
      <c r="S53" s="1207"/>
      <c r="T53" s="1207"/>
      <c r="U53" s="1207"/>
      <c r="V53" s="1208"/>
      <c r="W53" s="632" t="s">
        <v>639</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3"/>
      <c r="B54" s="1203"/>
      <c r="C54" s="1203"/>
      <c r="D54" s="1203"/>
      <c r="E54" s="1203"/>
      <c r="F54" s="1203">
        <v>1</v>
      </c>
      <c r="G54" s="867"/>
      <c r="H54" s="867"/>
      <c r="I54" s="1203"/>
      <c r="J54" s="1203">
        <v>1</v>
      </c>
      <c r="K54" s="875"/>
      <c r="L54" s="595" t="e">
        <f ca="1">mergeValue(A54) &amp;"."&amp; mergeValue(B54)&amp;"."&amp; mergeValue(C54)&amp;"."&amp; mergeValue(D54)&amp;"."&amp; mergeValue(E54)&amp;"."&amp; mergeValue(F54)</f>
        <v>#NAME?</v>
      </c>
      <c r="M54" s="557" t="s">
        <v>10</v>
      </c>
      <c r="N54" s="648"/>
      <c r="O54" s="1206"/>
      <c r="P54" s="1207"/>
      <c r="Q54" s="1207"/>
      <c r="R54" s="1207"/>
      <c r="S54" s="1207"/>
      <c r="T54" s="1207"/>
      <c r="U54" s="1207"/>
      <c r="V54" s="1208"/>
      <c r="W54" s="632" t="s">
        <v>637</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3"/>
      <c r="B55" s="1203"/>
      <c r="C55" s="1203"/>
      <c r="D55" s="1203"/>
      <c r="E55" s="1203"/>
      <c r="F55" s="1203"/>
      <c r="G55" s="867">
        <v>1</v>
      </c>
      <c r="H55" s="867"/>
      <c r="I55" s="1203"/>
      <c r="J55" s="1203"/>
      <c r="K55" s="875">
        <v>1</v>
      </c>
      <c r="L55" s="595" t="e">
        <f ca="1">mergeValue(A55) &amp;"."&amp; mergeValue(B55)&amp;"."&amp; mergeValue(C55)&amp;"."&amp; mergeValue(D55)&amp;"."&amp; mergeValue(E55)&amp;"."&amp; mergeValue(F55)&amp;"."&amp; mergeValue(G55)</f>
        <v>#NAME?</v>
      </c>
      <c r="M55" s="1071"/>
      <c r="N55" s="648"/>
      <c r="O55" s="564"/>
      <c r="P55" s="564"/>
      <c r="Q55" s="1096"/>
      <c r="R55" s="1209"/>
      <c r="S55" s="1210" t="s">
        <v>84</v>
      </c>
      <c r="T55" s="1209"/>
      <c r="U55" s="1210" t="s">
        <v>84</v>
      </c>
      <c r="V55" s="564"/>
      <c r="W55" s="1202" t="s">
        <v>656</v>
      </c>
      <c r="X55" s="587" t="e">
        <f ca="1">strCheckDate(O56:V56)</f>
        <v>#NAME?</v>
      </c>
      <c r="Y55" s="591"/>
      <c r="Z55" s="591" t="str">
        <f t="shared" si="1"/>
        <v/>
      </c>
      <c r="AA55" s="591"/>
      <c r="AB55" s="591"/>
      <c r="AC55" s="591"/>
      <c r="AD55" s="587"/>
      <c r="AE55" s="587"/>
      <c r="AF55" s="587"/>
      <c r="AG55" s="587"/>
      <c r="AH55" s="587"/>
      <c r="AI55" s="587"/>
      <c r="AJ55" s="587"/>
    </row>
    <row r="56" spans="1:36" s="525" customFormat="1" ht="14.25" hidden="1" customHeight="1">
      <c r="A56" s="1203"/>
      <c r="B56" s="1203"/>
      <c r="C56" s="1203"/>
      <c r="D56" s="1203"/>
      <c r="E56" s="1203"/>
      <c r="F56" s="1203"/>
      <c r="G56" s="867"/>
      <c r="H56" s="867"/>
      <c r="I56" s="1203"/>
      <c r="J56" s="1203"/>
      <c r="K56" s="875"/>
      <c r="L56" s="602"/>
      <c r="M56" s="648"/>
      <c r="N56" s="648"/>
      <c r="O56" s="564"/>
      <c r="P56" s="564"/>
      <c r="Q56" s="586" t="str">
        <f>R55 &amp; "-" &amp; T55</f>
        <v>-</v>
      </c>
      <c r="R56" s="1209"/>
      <c r="S56" s="1210"/>
      <c r="T56" s="1209"/>
      <c r="U56" s="1210"/>
      <c r="V56" s="564"/>
      <c r="W56" s="1202"/>
      <c r="X56" s="587"/>
      <c r="Y56" s="591"/>
      <c r="Z56" s="591" t="str">
        <f t="shared" si="1"/>
        <v/>
      </c>
      <c r="AA56" s="591"/>
      <c r="AB56" s="591"/>
      <c r="AC56" s="591"/>
      <c r="AD56" s="587"/>
      <c r="AE56" s="587"/>
      <c r="AF56" s="587"/>
      <c r="AG56" s="587"/>
      <c r="AH56" s="587"/>
      <c r="AI56" s="587"/>
      <c r="AJ56" s="587"/>
    </row>
    <row r="57" spans="1:36" s="525" customFormat="1" ht="15" customHeight="1">
      <c r="A57" s="1203"/>
      <c r="B57" s="1203"/>
      <c r="C57" s="1203"/>
      <c r="D57" s="1203"/>
      <c r="E57" s="1203"/>
      <c r="F57" s="1203"/>
      <c r="G57" s="869"/>
      <c r="H57" s="867"/>
      <c r="I57" s="1203"/>
      <c r="J57" s="1203"/>
      <c r="K57" s="874"/>
      <c r="L57" s="540"/>
      <c r="M57" s="559" t="s">
        <v>25</v>
      </c>
      <c r="N57" s="566"/>
      <c r="O57" s="566"/>
      <c r="P57" s="566"/>
      <c r="Q57" s="566"/>
      <c r="R57" s="566"/>
      <c r="S57" s="566"/>
      <c r="T57" s="566"/>
      <c r="U57" s="566"/>
      <c r="V57" s="562"/>
      <c r="W57" s="1202"/>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3"/>
      <c r="B58" s="1203"/>
      <c r="C58" s="1203"/>
      <c r="D58" s="1203"/>
      <c r="E58" s="1203"/>
      <c r="F58" s="869"/>
      <c r="G58" s="869"/>
      <c r="H58" s="867"/>
      <c r="I58" s="1203"/>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3"/>
      <c r="B59" s="1203"/>
      <c r="C59" s="1203"/>
      <c r="D59" s="1203"/>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3"/>
      <c r="B60" s="1203"/>
      <c r="C60" s="1203"/>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3"/>
      <c r="B61" s="1203"/>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3"/>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3">
        <v>1</v>
      </c>
      <c r="B67" s="885"/>
      <c r="C67" s="885"/>
      <c r="D67" s="885"/>
      <c r="E67" s="886"/>
      <c r="F67" s="887"/>
      <c r="G67" s="887"/>
      <c r="H67" s="887"/>
      <c r="I67" s="888"/>
      <c r="J67" s="883"/>
      <c r="K67" s="890"/>
      <c r="L67" s="595" t="e">
        <f ca="1">mergeValue(A67)</f>
        <v>#NAME?</v>
      </c>
      <c r="M67" s="643" t="s">
        <v>20</v>
      </c>
      <c r="N67" s="648"/>
      <c r="O67" s="1288"/>
      <c r="P67" s="1289"/>
      <c r="Q67" s="1289"/>
      <c r="R67" s="1289"/>
      <c r="S67" s="1289"/>
      <c r="T67" s="1289"/>
      <c r="U67" s="1289"/>
      <c r="V67" s="1290"/>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3"/>
      <c r="B68" s="1203">
        <v>1</v>
      </c>
      <c r="C68" s="885"/>
      <c r="D68" s="885"/>
      <c r="E68" s="887"/>
      <c r="F68" s="887"/>
      <c r="G68" s="887"/>
      <c r="H68" s="887"/>
      <c r="I68" s="882"/>
      <c r="J68" s="881"/>
      <c r="K68" s="884"/>
      <c r="L68" s="595" t="e">
        <f ca="1">mergeValue(A68) &amp;"."&amp; mergeValue(B68)</f>
        <v>#NAME?</v>
      </c>
      <c r="M68" s="548" t="s">
        <v>16</v>
      </c>
      <c r="N68" s="648"/>
      <c r="O68" s="1288"/>
      <c r="P68" s="1289"/>
      <c r="Q68" s="1289"/>
      <c r="R68" s="1289"/>
      <c r="S68" s="1289"/>
      <c r="T68" s="1289"/>
      <c r="U68" s="1289"/>
      <c r="V68" s="1290"/>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3"/>
      <c r="B69" s="1203"/>
      <c r="C69" s="1203">
        <v>1</v>
      </c>
      <c r="D69" s="885"/>
      <c r="E69" s="887"/>
      <c r="F69" s="887"/>
      <c r="G69" s="887"/>
      <c r="H69" s="887"/>
      <c r="I69" s="889"/>
      <c r="J69" s="881"/>
      <c r="K69" s="884"/>
      <c r="L69" s="595" t="e">
        <f ca="1">mergeValue(A69) &amp;"."&amp; mergeValue(B69)&amp;"."&amp; mergeValue(C69)</f>
        <v>#NAME?</v>
      </c>
      <c r="M69" s="549" t="s">
        <v>7</v>
      </c>
      <c r="N69" s="648"/>
      <c r="O69" s="1288"/>
      <c r="P69" s="1289"/>
      <c r="Q69" s="1289"/>
      <c r="R69" s="1289"/>
      <c r="S69" s="1289"/>
      <c r="T69" s="1289"/>
      <c r="U69" s="1289"/>
      <c r="V69" s="1290"/>
      <c r="W69" s="632" t="s">
        <v>634</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3"/>
      <c r="B70" s="1203"/>
      <c r="C70" s="1203"/>
      <c r="D70" s="1203">
        <v>1</v>
      </c>
      <c r="E70" s="887"/>
      <c r="F70" s="887"/>
      <c r="G70" s="887"/>
      <c r="H70" s="887"/>
      <c r="I70" s="889"/>
      <c r="J70" s="881"/>
      <c r="K70" s="884"/>
      <c r="L70" s="595" t="e">
        <f ca="1">mergeValue(A70) &amp;"."&amp; mergeValue(B70)&amp;"."&amp; mergeValue(C70)&amp;"."&amp; mergeValue(D70)</f>
        <v>#NAME?</v>
      </c>
      <c r="M70" s="550" t="s">
        <v>22</v>
      </c>
      <c r="N70" s="648"/>
      <c r="O70" s="1288"/>
      <c r="P70" s="1289"/>
      <c r="Q70" s="1289"/>
      <c r="R70" s="1289"/>
      <c r="S70" s="1289"/>
      <c r="T70" s="1289"/>
      <c r="U70" s="1289"/>
      <c r="V70" s="1290"/>
      <c r="W70" s="632" t="s">
        <v>635</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3"/>
      <c r="B71" s="1203"/>
      <c r="C71" s="1203"/>
      <c r="D71" s="1203"/>
      <c r="E71" s="1203">
        <v>1</v>
      </c>
      <c r="F71" s="887"/>
      <c r="G71" s="887"/>
      <c r="H71" s="885">
        <v>1</v>
      </c>
      <c r="I71" s="1203">
        <v>1</v>
      </c>
      <c r="J71" s="887"/>
      <c r="K71" s="892"/>
      <c r="L71" s="595" t="e">
        <f ca="1">mergeValue(A71) &amp;"."&amp; mergeValue(B71)&amp;"."&amp; mergeValue(C71)&amp;"."&amp; mergeValue(D71)&amp;"."&amp; mergeValue(E71)</f>
        <v>#NAME?</v>
      </c>
      <c r="M71" s="556" t="s">
        <v>9</v>
      </c>
      <c r="N71" s="648"/>
      <c r="O71" s="1206"/>
      <c r="P71" s="1207"/>
      <c r="Q71" s="1207"/>
      <c r="R71" s="1207"/>
      <c r="S71" s="1207"/>
      <c r="T71" s="1207"/>
      <c r="U71" s="1207"/>
      <c r="V71" s="1208"/>
      <c r="W71" s="632" t="s">
        <v>639</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3"/>
      <c r="B72" s="1203"/>
      <c r="C72" s="1203"/>
      <c r="D72" s="1203"/>
      <c r="E72" s="1203"/>
      <c r="F72" s="1203">
        <v>1</v>
      </c>
      <c r="G72" s="885"/>
      <c r="H72" s="885"/>
      <c r="I72" s="1203"/>
      <c r="J72" s="1203">
        <v>1</v>
      </c>
      <c r="K72" s="893"/>
      <c r="L72" s="595" t="e">
        <f ca="1">mergeValue(A72) &amp;"."&amp; mergeValue(B72)&amp;"."&amp; mergeValue(C72)&amp;"."&amp; mergeValue(D72)&amp;"."&amp; mergeValue(E72)&amp;"."&amp; mergeValue(F72)</f>
        <v>#NAME?</v>
      </c>
      <c r="M72" s="557" t="s">
        <v>10</v>
      </c>
      <c r="N72" s="648"/>
      <c r="O72" s="1206"/>
      <c r="P72" s="1207"/>
      <c r="Q72" s="1207"/>
      <c r="R72" s="1207"/>
      <c r="S72" s="1207"/>
      <c r="T72" s="1207"/>
      <c r="U72" s="1207"/>
      <c r="V72" s="1208"/>
      <c r="W72" s="632" t="s">
        <v>637</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3"/>
      <c r="B73" s="1203"/>
      <c r="C73" s="1203"/>
      <c r="D73" s="1203"/>
      <c r="E73" s="1203"/>
      <c r="F73" s="1203"/>
      <c r="G73" s="885">
        <v>1</v>
      </c>
      <c r="H73" s="885"/>
      <c r="I73" s="1203"/>
      <c r="J73" s="1203"/>
      <c r="K73" s="893">
        <v>1</v>
      </c>
      <c r="L73" s="595" t="e">
        <f ca="1">mergeValue(A73) &amp;"."&amp; mergeValue(B73)&amp;"."&amp; mergeValue(C73)&amp;"."&amp; mergeValue(D73)&amp;"."&amp; mergeValue(E73)&amp;"."&amp; mergeValue(F73)&amp;"."&amp; mergeValue(G73)</f>
        <v>#NAME?</v>
      </c>
      <c r="M73" s="1071"/>
      <c r="N73" s="648"/>
      <c r="O73" s="564"/>
      <c r="P73" s="564"/>
      <c r="Q73" s="1096"/>
      <c r="R73" s="1209"/>
      <c r="S73" s="1210" t="s">
        <v>84</v>
      </c>
      <c r="T73" s="1209"/>
      <c r="U73" s="1210" t="s">
        <v>84</v>
      </c>
      <c r="V73" s="564"/>
      <c r="W73" s="1202" t="s">
        <v>656</v>
      </c>
      <c r="X73" s="587" t="e">
        <f ca="1">strCheckDate(O74:V74)</f>
        <v>#NAME?</v>
      </c>
      <c r="Y73" s="591"/>
      <c r="Z73" s="591" t="str">
        <f t="shared" si="2"/>
        <v/>
      </c>
      <c r="AA73" s="591"/>
      <c r="AB73" s="591"/>
      <c r="AC73" s="591"/>
      <c r="AD73" s="587"/>
      <c r="AE73" s="587"/>
      <c r="AF73" s="587"/>
      <c r="AG73" s="587"/>
      <c r="AH73" s="587"/>
      <c r="AI73" s="587"/>
      <c r="AJ73" s="587"/>
    </row>
    <row r="74" spans="1:36" s="525" customFormat="1" ht="14.25" hidden="1" customHeight="1">
      <c r="A74" s="1203"/>
      <c r="B74" s="1203"/>
      <c r="C74" s="1203"/>
      <c r="D74" s="1203"/>
      <c r="E74" s="1203"/>
      <c r="F74" s="1203"/>
      <c r="G74" s="885"/>
      <c r="H74" s="885"/>
      <c r="I74" s="1203"/>
      <c r="J74" s="1203"/>
      <c r="K74" s="893"/>
      <c r="L74" s="602"/>
      <c r="M74" s="648"/>
      <c r="N74" s="648"/>
      <c r="O74" s="564"/>
      <c r="P74" s="564"/>
      <c r="Q74" s="586" t="str">
        <f>R73 &amp; "-" &amp; T73</f>
        <v>-</v>
      </c>
      <c r="R74" s="1209"/>
      <c r="S74" s="1210"/>
      <c r="T74" s="1209"/>
      <c r="U74" s="1210"/>
      <c r="V74" s="564"/>
      <c r="W74" s="1202"/>
      <c r="X74" s="587"/>
      <c r="Y74" s="591"/>
      <c r="Z74" s="591" t="str">
        <f t="shared" si="2"/>
        <v/>
      </c>
      <c r="AA74" s="591"/>
      <c r="AB74" s="591"/>
      <c r="AC74" s="591"/>
      <c r="AD74" s="587"/>
      <c r="AE74" s="587"/>
      <c r="AF74" s="587"/>
      <c r="AG74" s="587"/>
      <c r="AH74" s="587"/>
      <c r="AI74" s="587"/>
      <c r="AJ74" s="587"/>
    </row>
    <row r="75" spans="1:36" s="525" customFormat="1" ht="15" customHeight="1">
      <c r="A75" s="1203"/>
      <c r="B75" s="1203"/>
      <c r="C75" s="1203"/>
      <c r="D75" s="1203"/>
      <c r="E75" s="1203"/>
      <c r="F75" s="1203"/>
      <c r="G75" s="887"/>
      <c r="H75" s="885"/>
      <c r="I75" s="1203"/>
      <c r="J75" s="1203"/>
      <c r="K75" s="892"/>
      <c r="L75" s="540"/>
      <c r="M75" s="559" t="s">
        <v>25</v>
      </c>
      <c r="N75" s="566"/>
      <c r="O75" s="566"/>
      <c r="P75" s="566"/>
      <c r="Q75" s="566"/>
      <c r="R75" s="566"/>
      <c r="S75" s="566"/>
      <c r="T75" s="566"/>
      <c r="U75" s="566"/>
      <c r="V75" s="562"/>
      <c r="W75" s="1202"/>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3"/>
      <c r="B76" s="1203"/>
      <c r="C76" s="1203"/>
      <c r="D76" s="1203"/>
      <c r="E76" s="1203"/>
      <c r="F76" s="887"/>
      <c r="G76" s="887"/>
      <c r="H76" s="885"/>
      <c r="I76" s="1203"/>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3"/>
      <c r="B77" s="1203"/>
      <c r="C77" s="1203"/>
      <c r="D77" s="1203"/>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3"/>
      <c r="B78" s="1203"/>
      <c r="C78" s="1203"/>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3"/>
      <c r="B79" s="1203"/>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3"/>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3">
        <v>1</v>
      </c>
      <c r="B85" s="921"/>
      <c r="C85" s="921"/>
      <c r="D85" s="921"/>
      <c r="E85" s="922"/>
      <c r="F85" s="923"/>
      <c r="G85" s="921"/>
      <c r="H85" s="921"/>
      <c r="I85" s="924"/>
      <c r="J85" s="919"/>
      <c r="K85" s="928">
        <v>1</v>
      </c>
      <c r="L85" s="595" t="e">
        <f ca="1">mergeValue(A85)</f>
        <v>#NAME?</v>
      </c>
      <c r="M85" s="643" t="s">
        <v>20</v>
      </c>
      <c r="N85" s="582"/>
      <c r="O85" s="1282"/>
      <c r="P85" s="1283"/>
      <c r="Q85" s="1283"/>
      <c r="R85" s="1283"/>
      <c r="S85" s="1283"/>
      <c r="T85" s="1283"/>
      <c r="U85" s="1283"/>
      <c r="V85" s="1284"/>
      <c r="W85" s="632" t="s">
        <v>659</v>
      </c>
      <c r="X85" s="587"/>
      <c r="Y85" s="587"/>
      <c r="Z85" s="587"/>
      <c r="AA85" s="587"/>
      <c r="AB85" s="587"/>
      <c r="AC85" s="587"/>
      <c r="AD85" s="587"/>
      <c r="AE85" s="587"/>
      <c r="AF85" s="587"/>
      <c r="AG85" s="587"/>
      <c r="AH85" s="587"/>
      <c r="AI85" s="587"/>
    </row>
    <row r="86" spans="1:36" s="525" customFormat="1" ht="22.5">
      <c r="A86" s="1203"/>
      <c r="B86" s="1203">
        <v>1</v>
      </c>
      <c r="C86" s="921"/>
      <c r="D86" s="921"/>
      <c r="E86" s="923"/>
      <c r="F86" s="923"/>
      <c r="G86" s="921"/>
      <c r="H86" s="921"/>
      <c r="I86" s="918"/>
      <c r="J86" s="917"/>
      <c r="K86" s="928">
        <v>1</v>
      </c>
      <c r="L86" s="595" t="e">
        <f ca="1">mergeValue(A86) &amp;"."&amp; mergeValue(B86)</f>
        <v>#NAME?</v>
      </c>
      <c r="M86" s="548" t="s">
        <v>16</v>
      </c>
      <c r="N86" s="582"/>
      <c r="O86" s="1282"/>
      <c r="P86" s="1283"/>
      <c r="Q86" s="1283"/>
      <c r="R86" s="1283"/>
      <c r="S86" s="1283"/>
      <c r="T86" s="1283"/>
      <c r="U86" s="1283"/>
      <c r="V86" s="1284"/>
      <c r="W86" s="632" t="s">
        <v>477</v>
      </c>
      <c r="X86" s="587"/>
      <c r="Y86" s="587"/>
      <c r="Z86" s="587"/>
      <c r="AA86" s="587"/>
      <c r="AB86" s="587"/>
      <c r="AC86" s="587"/>
      <c r="AD86" s="587"/>
      <c r="AE86" s="587"/>
      <c r="AF86" s="587"/>
      <c r="AG86" s="587"/>
      <c r="AH86" s="587"/>
      <c r="AI86" s="587"/>
    </row>
    <row r="87" spans="1:36" s="525" customFormat="1" ht="22.5">
      <c r="A87" s="1203"/>
      <c r="B87" s="1203"/>
      <c r="C87" s="1203">
        <v>1</v>
      </c>
      <c r="D87" s="921"/>
      <c r="E87" s="923"/>
      <c r="F87" s="923"/>
      <c r="G87" s="921"/>
      <c r="H87" s="921"/>
      <c r="I87" s="925"/>
      <c r="J87" s="917"/>
      <c r="K87" s="928">
        <v>1</v>
      </c>
      <c r="L87" s="595" t="e">
        <f ca="1">mergeValue(A87) &amp;"."&amp; mergeValue(B87)&amp;"."&amp; mergeValue(C87)</f>
        <v>#NAME?</v>
      </c>
      <c r="M87" s="549" t="s">
        <v>7</v>
      </c>
      <c r="N87" s="582"/>
      <c r="O87" s="1282"/>
      <c r="P87" s="1283"/>
      <c r="Q87" s="1283"/>
      <c r="R87" s="1283"/>
      <c r="S87" s="1283"/>
      <c r="T87" s="1283"/>
      <c r="U87" s="1283"/>
      <c r="V87" s="1284"/>
      <c r="W87" s="632" t="s">
        <v>634</v>
      </c>
      <c r="X87" s="587"/>
      <c r="Y87" s="587"/>
      <c r="Z87" s="587"/>
      <c r="AA87" s="587"/>
      <c r="AB87" s="587"/>
      <c r="AC87" s="587"/>
      <c r="AD87" s="587"/>
      <c r="AE87" s="587"/>
      <c r="AF87" s="587"/>
      <c r="AG87" s="587"/>
      <c r="AH87" s="587"/>
      <c r="AI87" s="587"/>
    </row>
    <row r="88" spans="1:36" s="525" customFormat="1" ht="22.5">
      <c r="A88" s="1203"/>
      <c r="B88" s="1203"/>
      <c r="C88" s="1203"/>
      <c r="D88" s="1203">
        <v>1</v>
      </c>
      <c r="E88" s="923"/>
      <c r="F88" s="923"/>
      <c r="G88" s="921"/>
      <c r="H88" s="921"/>
      <c r="I88" s="1203">
        <v>1</v>
      </c>
      <c r="J88" s="917"/>
      <c r="K88" s="928">
        <v>1</v>
      </c>
      <c r="L88" s="595" t="e">
        <f ca="1">mergeValue(A88) &amp;"."&amp; mergeValue(B88)&amp;"."&amp; mergeValue(C88)&amp;"."&amp; mergeValue(D88)</f>
        <v>#NAME?</v>
      </c>
      <c r="M88" s="550" t="s">
        <v>22</v>
      </c>
      <c r="N88" s="582"/>
      <c r="O88" s="1282"/>
      <c r="P88" s="1283"/>
      <c r="Q88" s="1283"/>
      <c r="R88" s="1283"/>
      <c r="S88" s="1283"/>
      <c r="T88" s="1283"/>
      <c r="U88" s="1283"/>
      <c r="V88" s="1284"/>
      <c r="W88" s="632" t="s">
        <v>635</v>
      </c>
      <c r="X88" s="587"/>
      <c r="Y88" s="587"/>
      <c r="Z88" s="587"/>
      <c r="AA88" s="587"/>
      <c r="AB88" s="587"/>
      <c r="AC88" s="587"/>
      <c r="AD88" s="587"/>
      <c r="AE88" s="587"/>
      <c r="AF88" s="587"/>
      <c r="AG88" s="587"/>
      <c r="AH88" s="587"/>
      <c r="AI88" s="587"/>
    </row>
    <row r="89" spans="1:36" s="525" customFormat="1" ht="11.25" hidden="1" customHeight="1">
      <c r="A89" s="1203"/>
      <c r="B89" s="1203"/>
      <c r="C89" s="1203"/>
      <c r="D89" s="1203"/>
      <c r="E89" s="1203">
        <v>1</v>
      </c>
      <c r="F89" s="923"/>
      <c r="G89" s="921"/>
      <c r="H89" s="921"/>
      <c r="I89" s="1203"/>
      <c r="J89" s="923"/>
      <c r="K89" s="928">
        <v>1</v>
      </c>
      <c r="L89" s="595"/>
      <c r="M89" s="556"/>
      <c r="N89" s="583"/>
      <c r="O89" s="1285"/>
      <c r="P89" s="1286"/>
      <c r="Q89" s="1286"/>
      <c r="R89" s="1286"/>
      <c r="S89" s="1286"/>
      <c r="T89" s="1286"/>
      <c r="U89" s="1286"/>
      <c r="V89" s="1287"/>
      <c r="W89" s="561"/>
      <c r="X89" s="587"/>
      <c r="Y89" s="587"/>
      <c r="Z89" s="587"/>
      <c r="AA89" s="587"/>
      <c r="AB89" s="587"/>
      <c r="AC89" s="587"/>
      <c r="AD89" s="587"/>
      <c r="AE89" s="587"/>
      <c r="AF89" s="587"/>
      <c r="AG89" s="587"/>
      <c r="AH89" s="587"/>
      <c r="AI89" s="587"/>
    </row>
    <row r="90" spans="1:36" s="525" customFormat="1" ht="90">
      <c r="A90" s="1203"/>
      <c r="B90" s="1203"/>
      <c r="C90" s="1203"/>
      <c r="D90" s="1203"/>
      <c r="E90" s="1203"/>
      <c r="F90" s="1203">
        <v>1</v>
      </c>
      <c r="G90" s="921"/>
      <c r="H90" s="921"/>
      <c r="I90" s="1203"/>
      <c r="J90" s="1247"/>
      <c r="K90" s="928">
        <v>1</v>
      </c>
      <c r="L90" s="595" t="e">
        <f ca="1">mergeValue(A90) &amp;"."&amp; mergeValue(B90)&amp;"."&amp; mergeValue(C90)&amp;"."&amp; mergeValue(D90)&amp;"."&amp;  mergeValue(F90)</f>
        <v>#NAME?</v>
      </c>
      <c r="M90" s="556" t="s">
        <v>10</v>
      </c>
      <c r="N90" s="583"/>
      <c r="O90" s="1206"/>
      <c r="P90" s="1207"/>
      <c r="Q90" s="1207"/>
      <c r="R90" s="1207"/>
      <c r="S90" s="1207"/>
      <c r="T90" s="1207"/>
      <c r="U90" s="1207"/>
      <c r="V90" s="1208"/>
      <c r="W90" s="632" t="s">
        <v>636</v>
      </c>
      <c r="X90" s="587"/>
      <c r="Y90" s="591" t="e">
        <f ca="1">strCheckUnique(Z90:Z93)</f>
        <v>#NAME?</v>
      </c>
      <c r="Z90" s="587"/>
      <c r="AA90" s="591"/>
      <c r="AB90" s="587"/>
      <c r="AC90" s="587"/>
      <c r="AD90" s="587"/>
      <c r="AE90" s="587"/>
      <c r="AF90" s="587"/>
      <c r="AG90" s="587"/>
      <c r="AH90" s="587"/>
      <c r="AI90" s="587"/>
    </row>
    <row r="91" spans="1:36" s="525" customFormat="1" ht="192" customHeight="1">
      <c r="A91" s="1203"/>
      <c r="B91" s="1203"/>
      <c r="C91" s="1203"/>
      <c r="D91" s="1203"/>
      <c r="E91" s="1203"/>
      <c r="F91" s="1203"/>
      <c r="G91" s="921">
        <v>1</v>
      </c>
      <c r="H91" s="921"/>
      <c r="I91" s="1203"/>
      <c r="J91" s="1247"/>
      <c r="K91" s="920"/>
      <c r="L91" s="595" t="e">
        <f ca="1">mergeValue(A91) &amp;"."&amp; mergeValue(B91)&amp;"."&amp; mergeValue(C91)&amp;"."&amp; mergeValue(D91)&amp;"."&amp;  mergeValue(F91)&amp;"."&amp;  mergeValue(G91)</f>
        <v>#NAME?</v>
      </c>
      <c r="M91" s="1071"/>
      <c r="N91" s="588"/>
      <c r="O91" s="564"/>
      <c r="P91" s="564"/>
      <c r="Q91" s="564"/>
      <c r="R91" s="1245"/>
      <c r="S91" s="1210" t="s">
        <v>84</v>
      </c>
      <c r="T91" s="1245"/>
      <c r="U91" s="1210" t="s">
        <v>84</v>
      </c>
      <c r="V91" s="539"/>
      <c r="W91" s="1202" t="s">
        <v>660</v>
      </c>
      <c r="X91" s="587" t="e">
        <f ca="1">strCheckDate(O92:V92)</f>
        <v>#NAME?</v>
      </c>
      <c r="Y91" s="591"/>
      <c r="Z91" s="591" t="str">
        <f>IF(M91="","",M91 )</f>
        <v/>
      </c>
      <c r="AA91" s="591"/>
      <c r="AB91" s="591"/>
      <c r="AC91" s="591"/>
      <c r="AD91" s="587"/>
      <c r="AE91" s="587"/>
      <c r="AF91" s="587"/>
      <c r="AG91" s="587"/>
      <c r="AH91" s="587"/>
      <c r="AI91" s="587"/>
    </row>
    <row r="92" spans="1:36" s="525" customFormat="1" ht="11.25" hidden="1" customHeight="1">
      <c r="A92" s="1203"/>
      <c r="B92" s="1203"/>
      <c r="C92" s="1203"/>
      <c r="D92" s="1203"/>
      <c r="E92" s="1203"/>
      <c r="F92" s="1203"/>
      <c r="G92" s="921"/>
      <c r="H92" s="921"/>
      <c r="I92" s="1203"/>
      <c r="J92" s="1247"/>
      <c r="K92" s="928">
        <v>1</v>
      </c>
      <c r="L92" s="602"/>
      <c r="M92" s="648"/>
      <c r="N92" s="588"/>
      <c r="O92" s="564"/>
      <c r="P92" s="564"/>
      <c r="Q92" s="586" t="str">
        <f>R91 &amp; "-" &amp; T91</f>
        <v>-</v>
      </c>
      <c r="R92" s="1245"/>
      <c r="S92" s="1210"/>
      <c r="T92" s="1245"/>
      <c r="U92" s="1210"/>
      <c r="V92" s="539"/>
      <c r="W92" s="1202"/>
      <c r="X92" s="587"/>
      <c r="Y92" s="591"/>
      <c r="Z92" s="591"/>
      <c r="AA92" s="591"/>
      <c r="AB92" s="591"/>
      <c r="AC92" s="591"/>
      <c r="AD92" s="587"/>
      <c r="AE92" s="587"/>
      <c r="AF92" s="587"/>
      <c r="AG92" s="587"/>
      <c r="AH92" s="587"/>
      <c r="AI92" s="587"/>
    </row>
    <row r="93" spans="1:36" s="524" customFormat="1" ht="15" customHeight="1">
      <c r="A93" s="1203"/>
      <c r="B93" s="1203"/>
      <c r="C93" s="1203"/>
      <c r="D93" s="1203"/>
      <c r="E93" s="1203"/>
      <c r="F93" s="1203"/>
      <c r="G93" s="921"/>
      <c r="H93" s="921"/>
      <c r="I93" s="1203"/>
      <c r="J93" s="1247"/>
      <c r="K93" s="928">
        <v>1</v>
      </c>
      <c r="L93" s="540"/>
      <c r="M93" s="558" t="s">
        <v>25</v>
      </c>
      <c r="N93" s="553"/>
      <c r="O93" s="547"/>
      <c r="P93" s="547"/>
      <c r="Q93" s="547"/>
      <c r="R93" s="575"/>
      <c r="S93" s="566"/>
      <c r="T93" s="565"/>
      <c r="U93" s="553"/>
      <c r="V93" s="562"/>
      <c r="W93" s="1202"/>
      <c r="X93" s="589"/>
      <c r="Y93" s="589"/>
      <c r="Z93" s="589"/>
      <c r="AA93" s="589"/>
      <c r="AB93" s="589"/>
      <c r="AC93" s="589"/>
      <c r="AD93" s="589"/>
      <c r="AE93" s="589"/>
      <c r="AF93" s="589"/>
      <c r="AG93" s="589"/>
      <c r="AH93" s="589"/>
      <c r="AI93" s="589"/>
    </row>
    <row r="94" spans="1:36" s="524" customFormat="1" ht="15" customHeight="1">
      <c r="A94" s="1203"/>
      <c r="B94" s="1203"/>
      <c r="C94" s="1203"/>
      <c r="D94" s="1203"/>
      <c r="E94" s="1203"/>
      <c r="F94" s="923"/>
      <c r="G94" s="923"/>
      <c r="H94" s="921"/>
      <c r="I94" s="1203"/>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3"/>
      <c r="B95" s="1203"/>
      <c r="C95" s="1203"/>
      <c r="D95" s="1203"/>
      <c r="E95" s="923"/>
      <c r="F95" s="923"/>
      <c r="G95" s="923"/>
      <c r="H95" s="921"/>
      <c r="I95" s="1203"/>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3"/>
      <c r="B96" s="1203"/>
      <c r="C96" s="1203"/>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3"/>
      <c r="B97" s="1203"/>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3"/>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3">
        <v>1</v>
      </c>
      <c r="B103" s="1081"/>
      <c r="C103" s="1081"/>
      <c r="D103" s="1081"/>
      <c r="E103" s="1082"/>
      <c r="F103" s="1083"/>
      <c r="G103" s="1081"/>
      <c r="H103" s="1081"/>
      <c r="I103" s="1062"/>
      <c r="J103" s="1067"/>
      <c r="K103" s="1067"/>
      <c r="L103" s="595" t="e">
        <f ca="1">mergeValue(A103)</f>
        <v>#NAME?</v>
      </c>
      <c r="M103" s="643" t="s">
        <v>20</v>
      </c>
      <c r="N103" s="582"/>
      <c r="O103" s="1282"/>
      <c r="P103" s="1283"/>
      <c r="Q103" s="1283"/>
      <c r="R103" s="1283"/>
      <c r="S103" s="1283"/>
      <c r="T103" s="1283"/>
      <c r="U103" s="1283"/>
      <c r="V103" s="1283"/>
      <c r="W103" s="1283"/>
      <c r="X103" s="1283"/>
      <c r="Y103" s="1283"/>
      <c r="Z103" s="1283"/>
      <c r="AA103" s="1284"/>
      <c r="AB103" s="632" t="s">
        <v>476</v>
      </c>
      <c r="AC103" s="587"/>
      <c r="AD103" s="587"/>
      <c r="AE103" s="587"/>
      <c r="AF103" s="587"/>
      <c r="AG103" s="587"/>
      <c r="AH103" s="587"/>
      <c r="AI103" s="587"/>
      <c r="AJ103" s="587"/>
      <c r="AK103" s="587"/>
      <c r="AL103" s="587"/>
      <c r="AM103" s="587"/>
      <c r="AN103" s="587"/>
    </row>
    <row r="104" spans="1:40" s="525" customFormat="1" ht="22.5">
      <c r="A104" s="1203"/>
      <c r="B104" s="1203">
        <v>1</v>
      </c>
      <c r="C104" s="1081"/>
      <c r="D104" s="1081"/>
      <c r="E104" s="1083"/>
      <c r="F104" s="1083"/>
      <c r="G104" s="1081"/>
      <c r="H104" s="1081"/>
      <c r="I104" s="1069"/>
      <c r="J104" s="1064"/>
      <c r="K104" s="1063"/>
      <c r="L104" s="595" t="e">
        <f ca="1">mergeValue(A104) &amp;"."&amp; mergeValue(B104)</f>
        <v>#NAME?</v>
      </c>
      <c r="M104" s="548" t="s">
        <v>16</v>
      </c>
      <c r="N104" s="582"/>
      <c r="O104" s="1282"/>
      <c r="P104" s="1283"/>
      <c r="Q104" s="1283"/>
      <c r="R104" s="1283"/>
      <c r="S104" s="1283"/>
      <c r="T104" s="1283"/>
      <c r="U104" s="1283"/>
      <c r="V104" s="1283"/>
      <c r="W104" s="1283"/>
      <c r="X104" s="1283"/>
      <c r="Y104" s="1283"/>
      <c r="Z104" s="1283"/>
      <c r="AA104" s="1284"/>
      <c r="AB104" s="632" t="s">
        <v>477</v>
      </c>
      <c r="AC104" s="587"/>
      <c r="AD104" s="587"/>
      <c r="AE104" s="587"/>
      <c r="AF104" s="587"/>
      <c r="AG104" s="587"/>
      <c r="AH104" s="587"/>
      <c r="AI104" s="587"/>
      <c r="AJ104" s="587"/>
      <c r="AK104" s="587"/>
      <c r="AL104" s="587"/>
      <c r="AM104" s="587"/>
      <c r="AN104" s="587"/>
    </row>
    <row r="105" spans="1:40" s="525" customFormat="1" ht="22.5">
      <c r="A105" s="1203"/>
      <c r="B105" s="1203"/>
      <c r="C105" s="1203">
        <v>1</v>
      </c>
      <c r="D105" s="1081"/>
      <c r="E105" s="1083"/>
      <c r="F105" s="1083"/>
      <c r="G105" s="1081"/>
      <c r="H105" s="1081"/>
      <c r="I105" s="1069"/>
      <c r="J105" s="1064"/>
      <c r="K105" s="1063"/>
      <c r="L105" s="595" t="e">
        <f ca="1">mergeValue(A105) &amp;"."&amp; mergeValue(B105)&amp;"."&amp; mergeValue(C105)</f>
        <v>#NAME?</v>
      </c>
      <c r="M105" s="549" t="s">
        <v>7</v>
      </c>
      <c r="N105" s="582"/>
      <c r="O105" s="1282"/>
      <c r="P105" s="1283"/>
      <c r="Q105" s="1283"/>
      <c r="R105" s="1283"/>
      <c r="S105" s="1283"/>
      <c r="T105" s="1283"/>
      <c r="U105" s="1283"/>
      <c r="V105" s="1283"/>
      <c r="W105" s="1283"/>
      <c r="X105" s="1283"/>
      <c r="Y105" s="1283"/>
      <c r="Z105" s="1283"/>
      <c r="AA105" s="1284"/>
      <c r="AB105" s="632" t="s">
        <v>634</v>
      </c>
      <c r="AC105" s="587"/>
      <c r="AD105" s="587"/>
      <c r="AE105" s="587"/>
      <c r="AF105" s="587"/>
      <c r="AG105" s="587"/>
      <c r="AH105" s="587"/>
      <c r="AI105" s="587"/>
      <c r="AJ105" s="587"/>
      <c r="AK105" s="587"/>
      <c r="AL105" s="587"/>
      <c r="AM105" s="587"/>
      <c r="AN105" s="587"/>
    </row>
    <row r="106" spans="1:40" s="525" customFormat="1" ht="22.5">
      <c r="A106" s="1203"/>
      <c r="B106" s="1203"/>
      <c r="C106" s="1203"/>
      <c r="D106" s="1203">
        <v>1</v>
      </c>
      <c r="E106" s="1083"/>
      <c r="F106" s="1083"/>
      <c r="G106" s="1081"/>
      <c r="H106" s="1081"/>
      <c r="I106" s="1069"/>
      <c r="J106" s="1064"/>
      <c r="K106" s="1063"/>
      <c r="L106" s="595" t="e">
        <f ca="1">mergeValue(A106) &amp;"."&amp; mergeValue(B106)&amp;"."&amp; mergeValue(C106)&amp;"."&amp; mergeValue(D106)</f>
        <v>#NAME?</v>
      </c>
      <c r="M106" s="550" t="s">
        <v>22</v>
      </c>
      <c r="N106" s="582"/>
      <c r="O106" s="1282"/>
      <c r="P106" s="1283"/>
      <c r="Q106" s="1283"/>
      <c r="R106" s="1283"/>
      <c r="S106" s="1283"/>
      <c r="T106" s="1283"/>
      <c r="U106" s="1283"/>
      <c r="V106" s="1283"/>
      <c r="W106" s="1283"/>
      <c r="X106" s="1283"/>
      <c r="Y106" s="1283"/>
      <c r="Z106" s="1283"/>
      <c r="AA106" s="1284"/>
      <c r="AB106" s="632" t="s">
        <v>635</v>
      </c>
      <c r="AC106" s="587"/>
      <c r="AD106" s="587"/>
      <c r="AE106" s="587"/>
      <c r="AF106" s="587"/>
      <c r="AG106" s="587"/>
      <c r="AH106" s="587"/>
      <c r="AI106" s="587"/>
      <c r="AJ106" s="587"/>
      <c r="AK106" s="587"/>
      <c r="AL106" s="587"/>
      <c r="AM106" s="587"/>
      <c r="AN106" s="587"/>
    </row>
    <row r="107" spans="1:40" s="525" customFormat="1" ht="0.2" customHeight="1">
      <c r="A107" s="1203"/>
      <c r="B107" s="1203"/>
      <c r="C107" s="1203"/>
      <c r="D107" s="1203"/>
      <c r="E107" s="1203">
        <v>1</v>
      </c>
      <c r="F107" s="1083"/>
      <c r="G107" s="1081"/>
      <c r="H107" s="1081"/>
      <c r="I107" s="1068"/>
      <c r="J107" s="1064"/>
      <c r="K107" s="1063"/>
      <c r="L107" s="595"/>
      <c r="M107" s="556"/>
      <c r="N107" s="583"/>
      <c r="O107" s="1285"/>
      <c r="P107" s="1286"/>
      <c r="Q107" s="1286"/>
      <c r="R107" s="1286"/>
      <c r="S107" s="1286"/>
      <c r="T107" s="1286"/>
      <c r="U107" s="1286"/>
      <c r="V107" s="1286"/>
      <c r="W107" s="1286"/>
      <c r="X107" s="1286"/>
      <c r="Y107" s="1286"/>
      <c r="Z107" s="1286"/>
      <c r="AA107" s="1287"/>
      <c r="AB107" s="632"/>
      <c r="AC107" s="587"/>
      <c r="AD107" s="587"/>
      <c r="AE107" s="587"/>
      <c r="AF107" s="587"/>
      <c r="AG107" s="587"/>
      <c r="AH107" s="587"/>
      <c r="AI107" s="587"/>
      <c r="AJ107" s="587"/>
      <c r="AK107" s="587"/>
      <c r="AL107" s="587"/>
      <c r="AM107" s="587"/>
      <c r="AN107" s="587"/>
    </row>
    <row r="108" spans="1:40" s="525" customFormat="1" ht="90">
      <c r="A108" s="1203"/>
      <c r="B108" s="1203"/>
      <c r="C108" s="1203"/>
      <c r="D108" s="1203"/>
      <c r="E108" s="1203"/>
      <c r="F108" s="1203">
        <v>1</v>
      </c>
      <c r="G108" s="1081"/>
      <c r="H108" s="1081"/>
      <c r="I108" s="1255"/>
      <c r="J108" s="1064"/>
      <c r="K108" s="1063"/>
      <c r="L108" s="595" t="e">
        <f ca="1">mergeValue(A108) &amp;"."&amp; mergeValue(B108)&amp;"."&amp; mergeValue(C108)&amp;"."&amp; mergeValue(D108)&amp;"."&amp; mergeValue(F108)</f>
        <v>#NAME?</v>
      </c>
      <c r="M108" s="557" t="s">
        <v>10</v>
      </c>
      <c r="N108" s="583"/>
      <c r="O108" s="1206"/>
      <c r="P108" s="1207"/>
      <c r="Q108" s="1207"/>
      <c r="R108" s="1207"/>
      <c r="S108" s="1207"/>
      <c r="T108" s="1207"/>
      <c r="U108" s="1207"/>
      <c r="V108" s="1207"/>
      <c r="W108" s="1207"/>
      <c r="X108" s="1207"/>
      <c r="Y108" s="1207"/>
      <c r="Z108" s="1207"/>
      <c r="AA108" s="1208"/>
      <c r="AB108" s="632" t="s">
        <v>636</v>
      </c>
      <c r="AC108" s="587"/>
      <c r="AD108" s="591" t="e">
        <f ca="1">strCheckUnique(AE108:AE113)</f>
        <v>#NAME?</v>
      </c>
      <c r="AE108" s="587"/>
      <c r="AF108" s="591"/>
      <c r="AG108" s="587"/>
      <c r="AH108" s="587"/>
      <c r="AI108" s="587"/>
      <c r="AJ108" s="587"/>
      <c r="AK108" s="587"/>
      <c r="AL108" s="587"/>
      <c r="AM108" s="587"/>
      <c r="AN108" s="587"/>
    </row>
    <row r="109" spans="1:40" s="525" customFormat="1" ht="135">
      <c r="A109" s="1203"/>
      <c r="B109" s="1203"/>
      <c r="C109" s="1203"/>
      <c r="D109" s="1203"/>
      <c r="E109" s="1203"/>
      <c r="F109" s="1203"/>
      <c r="G109" s="1203">
        <v>1</v>
      </c>
      <c r="H109" s="1081"/>
      <c r="I109" s="1255"/>
      <c r="J109" s="1256"/>
      <c r="K109" s="1070"/>
      <c r="L109" s="595" t="e">
        <f ca="1">mergeValue(A109) &amp;"."&amp; mergeValue(B109)&amp;"."&amp; mergeValue(C109)&amp;"."&amp; mergeValue(D109)&amp;"."&amp; mergeValue(F109)&amp;"."&amp; mergeValue(G109)</f>
        <v>#NAME?</v>
      </c>
      <c r="M109" s="1071" t="s">
        <v>651</v>
      </c>
      <c r="N109" s="648"/>
      <c r="O109" s="564"/>
      <c r="P109" s="564"/>
      <c r="Q109" s="564"/>
      <c r="R109" s="495"/>
      <c r="S109" s="1097"/>
      <c r="T109" s="495"/>
      <c r="U109" s="1097"/>
      <c r="V109" s="586" t="str">
        <f>W109 &amp; "-" &amp; Y109</f>
        <v>-</v>
      </c>
      <c r="W109" s="1245"/>
      <c r="X109" s="1210" t="s">
        <v>84</v>
      </c>
      <c r="Y109" s="1245"/>
      <c r="Z109" s="1210" t="s">
        <v>84</v>
      </c>
      <c r="AA109" s="539"/>
      <c r="AB109" s="632" t="s">
        <v>669</v>
      </c>
      <c r="AC109" s="587" t="e">
        <f ca="1">strCheckDate(O109:AA109)</f>
        <v>#NAME?</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3"/>
      <c r="B110" s="1203"/>
      <c r="C110" s="1203"/>
      <c r="D110" s="1203"/>
      <c r="E110" s="1203"/>
      <c r="F110" s="1203"/>
      <c r="G110" s="1203"/>
      <c r="H110" s="1081">
        <v>1</v>
      </c>
      <c r="I110" s="1255"/>
      <c r="J110" s="1256"/>
      <c r="K110" s="1070"/>
      <c r="L110" s="595" t="e">
        <f ca="1">mergeValue(A110) &amp;"."&amp; mergeValue(B110)&amp;"."&amp; mergeValue(C110)&amp;"."&amp; mergeValue(D110)&amp;"."&amp; mergeValue(F110)&amp;"."&amp; mergeValue(G110)&amp;"."&amp; mergeValue(H110)</f>
        <v>#NAME?</v>
      </c>
      <c r="M110" s="1073"/>
      <c r="N110" s="496"/>
      <c r="O110" s="564"/>
      <c r="P110" s="564"/>
      <c r="Q110" s="564"/>
      <c r="R110" s="495"/>
      <c r="S110" s="1097"/>
      <c r="T110" s="495"/>
      <c r="U110" s="1097"/>
      <c r="V110" s="586" t="str">
        <f>W110 &amp; "-" &amp; Y110</f>
        <v>-</v>
      </c>
      <c r="W110" s="1245"/>
      <c r="X110" s="1210"/>
      <c r="Y110" s="1245"/>
      <c r="Z110" s="1210"/>
      <c r="AA110" s="672"/>
      <c r="AB110" s="1202" t="s">
        <v>670</v>
      </c>
      <c r="AC110" s="587" t="e">
        <f ca="1">strCheckDate(O110:AA110)</f>
        <v>#NAME?</v>
      </c>
      <c r="AD110" s="587"/>
      <c r="AE110" s="587"/>
      <c r="AF110" s="591"/>
      <c r="AG110" s="587"/>
      <c r="AH110" s="587"/>
      <c r="AI110" s="587"/>
      <c r="AJ110" s="587"/>
      <c r="AK110" s="587"/>
      <c r="AL110" s="587"/>
      <c r="AM110" s="587"/>
      <c r="AN110" s="587"/>
    </row>
    <row r="111" spans="1:40" s="525" customFormat="1" ht="0.2" customHeight="1">
      <c r="A111" s="1203"/>
      <c r="B111" s="1203"/>
      <c r="C111" s="1203"/>
      <c r="D111" s="1203"/>
      <c r="E111" s="1203"/>
      <c r="F111" s="1203"/>
      <c r="G111" s="1203"/>
      <c r="H111" s="1081"/>
      <c r="I111" s="1255"/>
      <c r="J111" s="1256"/>
      <c r="K111" s="1070"/>
      <c r="L111" s="602"/>
      <c r="M111" s="648"/>
      <c r="N111" s="648"/>
      <c r="O111" s="564"/>
      <c r="P111" s="495"/>
      <c r="Q111" s="495"/>
      <c r="R111" s="495"/>
      <c r="S111" s="495"/>
      <c r="T111" s="495"/>
      <c r="U111" s="561"/>
      <c r="V111" s="586"/>
      <c r="W111" s="1209"/>
      <c r="X111" s="1210"/>
      <c r="Y111" s="1209"/>
      <c r="Z111" s="1210"/>
      <c r="AA111" s="539"/>
      <c r="AB111" s="1202"/>
      <c r="AC111" s="587"/>
      <c r="AD111" s="587"/>
      <c r="AE111" s="587"/>
      <c r="AF111" s="591">
        <f ca="1">OFFSET(AF111,-1,0)</f>
        <v>0</v>
      </c>
      <c r="AG111" s="587"/>
      <c r="AH111" s="587"/>
      <c r="AI111" s="587"/>
      <c r="AJ111" s="587"/>
      <c r="AK111" s="587"/>
      <c r="AL111" s="587"/>
      <c r="AM111" s="587"/>
      <c r="AN111" s="587"/>
    </row>
    <row r="112" spans="1:40" s="524" customFormat="1" ht="15" customHeight="1">
      <c r="A112" s="1203"/>
      <c r="B112" s="1203"/>
      <c r="C112" s="1203"/>
      <c r="D112" s="1203"/>
      <c r="E112" s="1203"/>
      <c r="F112" s="1203"/>
      <c r="G112" s="1203"/>
      <c r="H112" s="1081"/>
      <c r="I112" s="1255"/>
      <c r="J112" s="1256"/>
      <c r="K112" s="1072"/>
      <c r="L112" s="540"/>
      <c r="M112" s="559" t="s">
        <v>41</v>
      </c>
      <c r="N112" s="553"/>
      <c r="O112" s="547"/>
      <c r="P112" s="547"/>
      <c r="Q112" s="547"/>
      <c r="R112" s="547"/>
      <c r="S112" s="547"/>
      <c r="T112" s="547"/>
      <c r="U112" s="547"/>
      <c r="V112" s="547"/>
      <c r="W112" s="565"/>
      <c r="X112" s="566"/>
      <c r="Y112" s="565"/>
      <c r="Z112" s="553"/>
      <c r="AA112" s="562"/>
      <c r="AB112" s="1202"/>
      <c r="AC112" s="589"/>
      <c r="AD112" s="589"/>
      <c r="AE112" s="589"/>
      <c r="AF112" s="589"/>
      <c r="AG112" s="589"/>
      <c r="AH112" s="589"/>
      <c r="AI112" s="589"/>
      <c r="AJ112" s="589"/>
      <c r="AK112" s="589"/>
      <c r="AL112" s="589"/>
      <c r="AM112" s="589"/>
      <c r="AN112" s="589"/>
    </row>
    <row r="113" spans="1:69" s="524" customFormat="1" ht="15" customHeight="1">
      <c r="A113" s="1203"/>
      <c r="B113" s="1203"/>
      <c r="C113" s="1203"/>
      <c r="D113" s="1203"/>
      <c r="E113" s="1203"/>
      <c r="F113" s="1203"/>
      <c r="G113" s="1081"/>
      <c r="H113" s="1081"/>
      <c r="I113" s="1255"/>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69" s="524" customFormat="1" ht="15" customHeight="1">
      <c r="A114" s="1203"/>
      <c r="B114" s="1203"/>
      <c r="C114" s="1203"/>
      <c r="D114" s="1203"/>
      <c r="E114" s="1203"/>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69" s="524" customFormat="1" ht="0.2" customHeight="1">
      <c r="A115" s="1203"/>
      <c r="B115" s="1203"/>
      <c r="C115" s="1203"/>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69" s="524" customFormat="1" ht="15" customHeight="1">
      <c r="A116" s="1203"/>
      <c r="B116" s="1203"/>
      <c r="C116" s="1203"/>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69" s="524" customFormat="1" ht="15" customHeight="1">
      <c r="A117" s="1203"/>
      <c r="B117" s="1203"/>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69" s="524" customFormat="1" ht="15" customHeight="1">
      <c r="A118" s="1203"/>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69"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69" s="687" customFormat="1" ht="102.75" customHeight="1">
      <c r="A120" s="930"/>
      <c r="B120" s="930"/>
      <c r="C120" s="930"/>
      <c r="D120" s="930"/>
      <c r="E120" s="930"/>
      <c r="F120" s="930"/>
      <c r="G120" s="934"/>
      <c r="H120" s="935">
        <v>1</v>
      </c>
      <c r="I120" s="933"/>
      <c r="J120" s="931"/>
      <c r="K120" s="932"/>
      <c r="L120" s="726" t="e">
        <f ca="1">mergeValue(A120) &amp;"."&amp; mergeValue(B120)&amp;"."&amp; mergeValue(C120)&amp;"."&amp; mergeValue(D120)&amp;"."&amp; mergeValue(F120)&amp;"."&amp; mergeValue(G120)&amp;"."&amp; mergeValue(H120)</f>
        <v>#NAME?</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e">
        <f ca="1">strCheckDate(O120:AA120)</f>
        <v>#NAME?</v>
      </c>
      <c r="AD120" s="721"/>
      <c r="AE120" s="721"/>
      <c r="AF120" s="724"/>
      <c r="AG120" s="721"/>
      <c r="AH120" s="721"/>
      <c r="AI120" s="721"/>
      <c r="AJ120" s="721"/>
      <c r="AK120" s="721"/>
      <c r="AL120" s="721"/>
      <c r="AM120" s="721"/>
      <c r="AN120" s="721"/>
    </row>
    <row r="123" spans="1:69" s="35" customFormat="1" ht="17.100000000000001" customHeight="1">
      <c r="G123" s="35" t="s">
        <v>13</v>
      </c>
      <c r="I123" s="35" t="s">
        <v>69</v>
      </c>
      <c r="U123" s="158"/>
    </row>
    <row r="124" spans="1:69" ht="17.100000000000001" customHeight="1">
      <c r="T124" s="122"/>
      <c r="U124" s="43"/>
    </row>
    <row r="125" spans="1:69" s="525" customFormat="1" ht="22.5">
      <c r="A125" s="1203">
        <v>1</v>
      </c>
      <c r="B125" s="942"/>
      <c r="C125" s="942"/>
      <c r="D125" s="942"/>
      <c r="E125" s="943"/>
      <c r="F125" s="944"/>
      <c r="G125" s="944"/>
      <c r="H125" s="944"/>
      <c r="I125" s="945"/>
      <c r="J125" s="940"/>
      <c r="K125" s="947"/>
      <c r="L125" s="595" t="e">
        <f ca="1">mergeValue(A125)</f>
        <v>#NAME?</v>
      </c>
      <c r="M125" s="643" t="s">
        <v>20</v>
      </c>
      <c r="N125" s="582"/>
      <c r="O125" s="1282"/>
      <c r="P125" s="1283"/>
      <c r="Q125" s="1283"/>
      <c r="R125" s="1283"/>
      <c r="S125" s="1283"/>
      <c r="T125" s="1283"/>
      <c r="U125" s="1283"/>
      <c r="V125" s="1283"/>
      <c r="W125" s="1283"/>
      <c r="X125" s="1283"/>
      <c r="Y125" s="1283"/>
      <c r="Z125" s="1283"/>
      <c r="AA125" s="1283"/>
      <c r="AB125" s="1283"/>
      <c r="AC125" s="1283"/>
      <c r="AD125" s="1283"/>
      <c r="AE125" s="1283"/>
      <c r="AF125" s="1283"/>
      <c r="AG125" s="1283"/>
      <c r="AH125" s="1283"/>
      <c r="AI125" s="1283"/>
      <c r="AJ125" s="1283"/>
      <c r="AK125" s="1283"/>
      <c r="AL125" s="1283"/>
      <c r="AM125" s="1283"/>
      <c r="AN125" s="1283"/>
      <c r="AO125" s="1283"/>
      <c r="AP125" s="1283"/>
      <c r="AQ125" s="1283"/>
      <c r="AR125" s="1283"/>
      <c r="AS125" s="1283"/>
      <c r="AT125" s="1283"/>
      <c r="AU125" s="1283"/>
      <c r="AV125" s="1283"/>
      <c r="AW125" s="1283"/>
      <c r="AX125" s="1283"/>
      <c r="AY125" s="1283"/>
      <c r="AZ125" s="1283"/>
      <c r="BA125" s="1283"/>
      <c r="BB125" s="1283"/>
      <c r="BC125" s="1283"/>
      <c r="BD125" s="1283"/>
      <c r="BE125" s="1284"/>
      <c r="BF125" s="632" t="s">
        <v>659</v>
      </c>
      <c r="BG125" s="587"/>
      <c r="BH125" s="587"/>
      <c r="BI125" s="587"/>
      <c r="BJ125" s="587"/>
      <c r="BK125" s="587"/>
      <c r="BL125" s="587"/>
      <c r="BM125" s="587"/>
      <c r="BN125" s="587"/>
      <c r="BO125" s="587"/>
      <c r="BP125" s="587"/>
      <c r="BQ125" s="587"/>
    </row>
    <row r="126" spans="1:69" s="525" customFormat="1" ht="22.5">
      <c r="A126" s="1203"/>
      <c r="B126" s="1203">
        <v>1</v>
      </c>
      <c r="C126" s="942"/>
      <c r="D126" s="942"/>
      <c r="E126" s="944"/>
      <c r="F126" s="944"/>
      <c r="G126" s="944"/>
      <c r="H126" s="944"/>
      <c r="I126" s="939"/>
      <c r="J126" s="938"/>
      <c r="K126" s="941"/>
      <c r="L126" s="595" t="e">
        <f ca="1">mergeValue(A126) &amp;"."&amp; mergeValue(B126)</f>
        <v>#NAME?</v>
      </c>
      <c r="M126" s="548" t="s">
        <v>16</v>
      </c>
      <c r="N126" s="582"/>
      <c r="O126" s="1282"/>
      <c r="P126" s="1283"/>
      <c r="Q126" s="1283"/>
      <c r="R126" s="1283"/>
      <c r="S126" s="1283"/>
      <c r="T126" s="1283"/>
      <c r="U126" s="1283"/>
      <c r="V126" s="1283"/>
      <c r="W126" s="1283"/>
      <c r="X126" s="1283"/>
      <c r="Y126" s="1283"/>
      <c r="Z126" s="1283"/>
      <c r="AA126" s="1283"/>
      <c r="AB126" s="1283"/>
      <c r="AC126" s="1283"/>
      <c r="AD126" s="1283"/>
      <c r="AE126" s="1283"/>
      <c r="AF126" s="1283"/>
      <c r="AG126" s="1283"/>
      <c r="AH126" s="1283"/>
      <c r="AI126" s="1283"/>
      <c r="AJ126" s="1283"/>
      <c r="AK126" s="1283"/>
      <c r="AL126" s="1283"/>
      <c r="AM126" s="1283"/>
      <c r="AN126" s="1283"/>
      <c r="AO126" s="1283"/>
      <c r="AP126" s="1283"/>
      <c r="AQ126" s="1283"/>
      <c r="AR126" s="1283"/>
      <c r="AS126" s="1283"/>
      <c r="AT126" s="1283"/>
      <c r="AU126" s="1283"/>
      <c r="AV126" s="1283"/>
      <c r="AW126" s="1283"/>
      <c r="AX126" s="1283"/>
      <c r="AY126" s="1283"/>
      <c r="AZ126" s="1283"/>
      <c r="BA126" s="1283"/>
      <c r="BB126" s="1283"/>
      <c r="BC126" s="1283"/>
      <c r="BD126" s="1283"/>
      <c r="BE126" s="1284"/>
      <c r="BF126" s="632" t="s">
        <v>477</v>
      </c>
      <c r="BG126" s="587"/>
      <c r="BH126" s="587"/>
      <c r="BI126" s="587"/>
      <c r="BJ126" s="587"/>
      <c r="BK126" s="587"/>
      <c r="BL126" s="587"/>
      <c r="BM126" s="587"/>
      <c r="BN126" s="587"/>
      <c r="BO126" s="587"/>
      <c r="BP126" s="587"/>
      <c r="BQ126" s="587"/>
    </row>
    <row r="127" spans="1:69" s="525" customFormat="1" ht="22.5">
      <c r="A127" s="1203"/>
      <c r="B127" s="1203"/>
      <c r="C127" s="1203">
        <v>1</v>
      </c>
      <c r="D127" s="942"/>
      <c r="E127" s="944"/>
      <c r="F127" s="944"/>
      <c r="G127" s="944"/>
      <c r="H127" s="944"/>
      <c r="I127" s="946"/>
      <c r="J127" s="938"/>
      <c r="K127" s="941"/>
      <c r="L127" s="595" t="e">
        <f ca="1">mergeValue(A127) &amp;"."&amp; mergeValue(B127)&amp;"."&amp; mergeValue(C127)</f>
        <v>#NAME?</v>
      </c>
      <c r="M127" s="549" t="s">
        <v>7</v>
      </c>
      <c r="N127" s="582"/>
      <c r="O127" s="1282"/>
      <c r="P127" s="1283"/>
      <c r="Q127" s="1283"/>
      <c r="R127" s="1283"/>
      <c r="S127" s="1283"/>
      <c r="T127" s="1283"/>
      <c r="U127" s="1283"/>
      <c r="V127" s="1283"/>
      <c r="W127" s="1283"/>
      <c r="X127" s="1283"/>
      <c r="Y127" s="1283"/>
      <c r="Z127" s="1283"/>
      <c r="AA127" s="1283"/>
      <c r="AB127" s="1283"/>
      <c r="AC127" s="1283"/>
      <c r="AD127" s="1283"/>
      <c r="AE127" s="1283"/>
      <c r="AF127" s="1283"/>
      <c r="AG127" s="1283"/>
      <c r="AH127" s="1283"/>
      <c r="AI127" s="1283"/>
      <c r="AJ127" s="1283"/>
      <c r="AK127" s="1283"/>
      <c r="AL127" s="1283"/>
      <c r="AM127" s="1283"/>
      <c r="AN127" s="1283"/>
      <c r="AO127" s="1283"/>
      <c r="AP127" s="1283"/>
      <c r="AQ127" s="1283"/>
      <c r="AR127" s="1283"/>
      <c r="AS127" s="1283"/>
      <c r="AT127" s="1283"/>
      <c r="AU127" s="1283"/>
      <c r="AV127" s="1283"/>
      <c r="AW127" s="1283"/>
      <c r="AX127" s="1283"/>
      <c r="AY127" s="1283"/>
      <c r="AZ127" s="1283"/>
      <c r="BA127" s="1283"/>
      <c r="BB127" s="1283"/>
      <c r="BC127" s="1283"/>
      <c r="BD127" s="1283"/>
      <c r="BE127" s="1284"/>
      <c r="BF127" s="632" t="s">
        <v>634</v>
      </c>
      <c r="BG127" s="587"/>
      <c r="BH127" s="587"/>
      <c r="BI127" s="587"/>
      <c r="BJ127" s="587"/>
      <c r="BK127" s="587"/>
      <c r="BL127" s="587"/>
      <c r="BM127" s="587"/>
      <c r="BN127" s="587"/>
      <c r="BO127" s="587"/>
      <c r="BP127" s="587"/>
      <c r="BQ127" s="587"/>
    </row>
    <row r="128" spans="1:69" s="525" customFormat="1" ht="22.5">
      <c r="A128" s="1203"/>
      <c r="B128" s="1203"/>
      <c r="C128" s="1203"/>
      <c r="D128" s="1203">
        <v>1</v>
      </c>
      <c r="E128" s="944"/>
      <c r="F128" s="944"/>
      <c r="G128" s="944"/>
      <c r="H128" s="944"/>
      <c r="I128" s="946"/>
      <c r="J128" s="938"/>
      <c r="K128" s="941"/>
      <c r="L128" s="595" t="e">
        <f ca="1">mergeValue(A128) &amp;"."&amp; mergeValue(B128)&amp;"."&amp; mergeValue(C128)&amp;"."&amp; mergeValue(D128)</f>
        <v>#NAME?</v>
      </c>
      <c r="M128" s="550" t="s">
        <v>22</v>
      </c>
      <c r="N128" s="582"/>
      <c r="O128" s="1282"/>
      <c r="P128" s="1283"/>
      <c r="Q128" s="1283"/>
      <c r="R128" s="1283"/>
      <c r="S128" s="1283"/>
      <c r="T128" s="1283"/>
      <c r="U128" s="1283"/>
      <c r="V128" s="1283"/>
      <c r="W128" s="1283"/>
      <c r="X128" s="1283"/>
      <c r="Y128" s="1283"/>
      <c r="Z128" s="1283"/>
      <c r="AA128" s="1283"/>
      <c r="AB128" s="1283"/>
      <c r="AC128" s="1283"/>
      <c r="AD128" s="1283"/>
      <c r="AE128" s="1283"/>
      <c r="AF128" s="1283"/>
      <c r="AG128" s="1283"/>
      <c r="AH128" s="1283"/>
      <c r="AI128" s="1283"/>
      <c r="AJ128" s="1283"/>
      <c r="AK128" s="1283"/>
      <c r="AL128" s="1283"/>
      <c r="AM128" s="1283"/>
      <c r="AN128" s="1283"/>
      <c r="AO128" s="1283"/>
      <c r="AP128" s="1283"/>
      <c r="AQ128" s="1283"/>
      <c r="AR128" s="1283"/>
      <c r="AS128" s="1283"/>
      <c r="AT128" s="1283"/>
      <c r="AU128" s="1283"/>
      <c r="AV128" s="1283"/>
      <c r="AW128" s="1283"/>
      <c r="AX128" s="1283"/>
      <c r="AY128" s="1283"/>
      <c r="AZ128" s="1283"/>
      <c r="BA128" s="1283"/>
      <c r="BB128" s="1283"/>
      <c r="BC128" s="1283"/>
      <c r="BD128" s="1283"/>
      <c r="BE128" s="1284"/>
      <c r="BF128" s="632" t="s">
        <v>635</v>
      </c>
      <c r="BG128" s="587"/>
      <c r="BH128" s="587"/>
      <c r="BI128" s="587"/>
      <c r="BJ128" s="587"/>
      <c r="BK128" s="587"/>
      <c r="BL128" s="587"/>
      <c r="BM128" s="587"/>
      <c r="BN128" s="587"/>
      <c r="BO128" s="587"/>
      <c r="BP128" s="587"/>
      <c r="BQ128" s="587"/>
    </row>
    <row r="129" spans="1:69" s="525" customFormat="1" ht="11.25" hidden="1" customHeight="1">
      <c r="A129" s="1203"/>
      <c r="B129" s="1203"/>
      <c r="C129" s="1203"/>
      <c r="D129" s="1203"/>
      <c r="E129" s="1203">
        <v>1</v>
      </c>
      <c r="F129" s="944"/>
      <c r="G129" s="944"/>
      <c r="H129" s="942">
        <v>1</v>
      </c>
      <c r="I129" s="1203">
        <v>1</v>
      </c>
      <c r="J129" s="944"/>
      <c r="K129" s="949"/>
      <c r="L129" s="595"/>
      <c r="M129" s="556"/>
      <c r="N129" s="583"/>
      <c r="O129" s="1285"/>
      <c r="P129" s="1286"/>
      <c r="Q129" s="1286"/>
      <c r="R129" s="1286"/>
      <c r="S129" s="1286"/>
      <c r="T129" s="1286"/>
      <c r="U129" s="1286"/>
      <c r="V129" s="1286"/>
      <c r="W129" s="1286"/>
      <c r="X129" s="1286"/>
      <c r="Y129" s="1286"/>
      <c r="Z129" s="1286"/>
      <c r="AA129" s="1286"/>
      <c r="AB129" s="1286"/>
      <c r="AC129" s="1286"/>
      <c r="AD129" s="1286"/>
      <c r="AE129" s="1286"/>
      <c r="AF129" s="1286"/>
      <c r="AG129" s="1286"/>
      <c r="AH129" s="1286"/>
      <c r="AI129" s="1286"/>
      <c r="AJ129" s="1286"/>
      <c r="AK129" s="1286"/>
      <c r="AL129" s="1286"/>
      <c r="AM129" s="1286"/>
      <c r="AN129" s="1286"/>
      <c r="AO129" s="1286"/>
      <c r="AP129" s="1286"/>
      <c r="AQ129" s="1286"/>
      <c r="AR129" s="1286"/>
      <c r="AS129" s="1286"/>
      <c r="AT129" s="1286"/>
      <c r="AU129" s="1286"/>
      <c r="AV129" s="1286"/>
      <c r="AW129" s="1286"/>
      <c r="AX129" s="1286"/>
      <c r="AY129" s="1286"/>
      <c r="AZ129" s="1286"/>
      <c r="BA129" s="1286"/>
      <c r="BB129" s="1286"/>
      <c r="BC129" s="1286"/>
      <c r="BD129" s="1286"/>
      <c r="BE129" s="1287"/>
      <c r="BF129" s="561"/>
      <c r="BG129" s="587"/>
      <c r="BH129" s="587"/>
      <c r="BI129" s="587"/>
      <c r="BJ129" s="587"/>
      <c r="BK129" s="587"/>
      <c r="BL129" s="587"/>
      <c r="BM129" s="587"/>
      <c r="BN129" s="587"/>
      <c r="BO129" s="587"/>
      <c r="BP129" s="587"/>
      <c r="BQ129" s="587"/>
    </row>
    <row r="130" spans="1:69" s="525" customFormat="1" ht="90">
      <c r="A130" s="1203"/>
      <c r="B130" s="1203"/>
      <c r="C130" s="1203"/>
      <c r="D130" s="1203"/>
      <c r="E130" s="1203"/>
      <c r="F130" s="1203">
        <v>1</v>
      </c>
      <c r="G130" s="942"/>
      <c r="H130" s="942"/>
      <c r="I130" s="1203"/>
      <c r="J130" s="1203">
        <v>1</v>
      </c>
      <c r="K130" s="950"/>
      <c r="L130" s="595" t="e">
        <f ca="1">mergeValue(A130) &amp;"."&amp; mergeValue(B130)&amp;"."&amp; mergeValue(C130)&amp;"."&amp; mergeValue(D130)&amp;"."&amp;  mergeValue(F130)</f>
        <v>#NAME?</v>
      </c>
      <c r="M130" s="557" t="s">
        <v>10</v>
      </c>
      <c r="N130" s="583"/>
      <c r="O130" s="1206"/>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08"/>
      <c r="BF130" s="632" t="s">
        <v>636</v>
      </c>
      <c r="BG130" s="587"/>
      <c r="BH130" s="591" t="e">
        <f ca="1">strCheckUnique(BI130:BI133)</f>
        <v>#NAME?</v>
      </c>
      <c r="BI130" s="587"/>
      <c r="BJ130" s="591"/>
      <c r="BK130" s="587"/>
      <c r="BL130" s="587"/>
      <c r="BM130" s="587"/>
      <c r="BN130" s="587"/>
      <c r="BO130" s="587"/>
      <c r="BP130" s="587"/>
      <c r="BQ130" s="587"/>
    </row>
    <row r="131" spans="1:69" s="525" customFormat="1" ht="191.25" customHeight="1">
      <c r="A131" s="1203"/>
      <c r="B131" s="1203"/>
      <c r="C131" s="1203"/>
      <c r="D131" s="1203"/>
      <c r="E131" s="1203"/>
      <c r="F131" s="1203"/>
      <c r="G131" s="942">
        <v>1</v>
      </c>
      <c r="H131" s="942"/>
      <c r="I131" s="1203"/>
      <c r="J131" s="1203"/>
      <c r="K131" s="950">
        <v>1</v>
      </c>
      <c r="L131" s="595" t="e">
        <f ca="1">mergeValue(A131) &amp;"."&amp; mergeValue(B131)&amp;"."&amp; mergeValue(C131)&amp;"."&amp; mergeValue(D131)&amp;"."&amp; mergeValue(F131)&amp;"."&amp; mergeValue(G131)</f>
        <v>#NAME?</v>
      </c>
      <c r="M131" s="1071"/>
      <c r="N131" s="588"/>
      <c r="O131" s="685"/>
      <c r="P131" s="564"/>
      <c r="Q131" s="1096"/>
      <c r="R131" s="1245"/>
      <c r="S131" s="1210" t="s">
        <v>84</v>
      </c>
      <c r="T131" s="1245"/>
      <c r="U131" s="1210" t="s">
        <v>84</v>
      </c>
      <c r="V131" s="685"/>
      <c r="W131" s="765"/>
      <c r="X131" s="1096"/>
      <c r="Y131" s="1245"/>
      <c r="Z131" s="1210" t="s">
        <v>84</v>
      </c>
      <c r="AA131" s="1245"/>
      <c r="AB131" s="1210" t="s">
        <v>84</v>
      </c>
      <c r="AC131" s="685"/>
      <c r="AD131" s="765"/>
      <c r="AE131" s="1096"/>
      <c r="AF131" s="1245"/>
      <c r="AG131" s="1210" t="s">
        <v>84</v>
      </c>
      <c r="AH131" s="1245"/>
      <c r="AI131" s="1210" t="s">
        <v>84</v>
      </c>
      <c r="AJ131" s="685"/>
      <c r="AK131" s="765"/>
      <c r="AL131" s="1096"/>
      <c r="AM131" s="1245"/>
      <c r="AN131" s="1210" t="s">
        <v>84</v>
      </c>
      <c r="AO131" s="1245"/>
      <c r="AP131" s="1210" t="s">
        <v>84</v>
      </c>
      <c r="AQ131" s="685"/>
      <c r="AR131" s="765"/>
      <c r="AS131" s="1096"/>
      <c r="AT131" s="1245"/>
      <c r="AU131" s="1210" t="s">
        <v>84</v>
      </c>
      <c r="AV131" s="1245"/>
      <c r="AW131" s="1210" t="s">
        <v>84</v>
      </c>
      <c r="AX131" s="685"/>
      <c r="AY131" s="765"/>
      <c r="AZ131" s="1096"/>
      <c r="BA131" s="1245"/>
      <c r="BB131" s="1210" t="s">
        <v>84</v>
      </c>
      <c r="BC131" s="1245"/>
      <c r="BD131" s="1210" t="s">
        <v>85</v>
      </c>
      <c r="BE131" s="580"/>
      <c r="BF131" s="1202" t="s">
        <v>660</v>
      </c>
      <c r="BG131" s="587" t="e">
        <f ca="1">strCheckDate(O132:BE132)</f>
        <v>#NAME?</v>
      </c>
      <c r="BH131" s="591"/>
      <c r="BI131" s="591" t="str">
        <f>IF(M131="","",M131 )</f>
        <v/>
      </c>
      <c r="BJ131" s="591"/>
      <c r="BK131" s="591"/>
      <c r="BL131" s="591"/>
      <c r="BM131" s="587"/>
      <c r="BN131" s="587"/>
      <c r="BO131" s="587"/>
      <c r="BP131" s="587"/>
      <c r="BQ131" s="587"/>
    </row>
    <row r="132" spans="1:69" s="525" customFormat="1" ht="0.2" customHeight="1">
      <c r="A132" s="1203"/>
      <c r="B132" s="1203"/>
      <c r="C132" s="1203"/>
      <c r="D132" s="1203"/>
      <c r="E132" s="1203"/>
      <c r="F132" s="1203"/>
      <c r="G132" s="942"/>
      <c r="H132" s="942"/>
      <c r="I132" s="1203"/>
      <c r="J132" s="1203"/>
      <c r="K132" s="950"/>
      <c r="L132" s="602"/>
      <c r="M132" s="648"/>
      <c r="N132" s="588"/>
      <c r="O132" s="564"/>
      <c r="P132" s="564"/>
      <c r="Q132" s="586" t="str">
        <f>R131 &amp; "-" &amp; T131</f>
        <v>-</v>
      </c>
      <c r="R132" s="1209"/>
      <c r="S132" s="1210"/>
      <c r="T132" s="1209"/>
      <c r="U132" s="1210"/>
      <c r="V132" s="765"/>
      <c r="W132" s="765"/>
      <c r="X132" s="771" t="str">
        <f>Y131 &amp; "-" &amp; AA131</f>
        <v>-</v>
      </c>
      <c r="Y132" s="1209"/>
      <c r="Z132" s="1210"/>
      <c r="AA132" s="1209"/>
      <c r="AB132" s="1210"/>
      <c r="AC132" s="765"/>
      <c r="AD132" s="765"/>
      <c r="AE132" s="771" t="str">
        <f>AF131 &amp; "-" &amp; AH131</f>
        <v>-</v>
      </c>
      <c r="AF132" s="1209"/>
      <c r="AG132" s="1210"/>
      <c r="AH132" s="1209"/>
      <c r="AI132" s="1210"/>
      <c r="AJ132" s="765"/>
      <c r="AK132" s="765"/>
      <c r="AL132" s="771" t="str">
        <f>AM131 &amp; "-" &amp; AO131</f>
        <v>-</v>
      </c>
      <c r="AM132" s="1209"/>
      <c r="AN132" s="1210"/>
      <c r="AO132" s="1209"/>
      <c r="AP132" s="1210"/>
      <c r="AQ132" s="765"/>
      <c r="AR132" s="765"/>
      <c r="AS132" s="771" t="str">
        <f>AT131 &amp; "-" &amp; AV131</f>
        <v>-</v>
      </c>
      <c r="AT132" s="1209"/>
      <c r="AU132" s="1210"/>
      <c r="AV132" s="1209"/>
      <c r="AW132" s="1210"/>
      <c r="AX132" s="765"/>
      <c r="AY132" s="765"/>
      <c r="AZ132" s="771" t="str">
        <f>BA131 &amp; "-" &amp; BC131</f>
        <v>-</v>
      </c>
      <c r="BA132" s="1209"/>
      <c r="BB132" s="1210"/>
      <c r="BC132" s="1209"/>
      <c r="BD132" s="1210"/>
      <c r="BE132" s="580"/>
      <c r="BF132" s="1202"/>
      <c r="BG132" s="587"/>
      <c r="BH132" s="587"/>
      <c r="BI132" s="587"/>
      <c r="BJ132" s="587"/>
      <c r="BK132" s="587"/>
      <c r="BL132" s="587"/>
      <c r="BM132" s="587"/>
      <c r="BN132" s="587"/>
      <c r="BO132" s="587"/>
      <c r="BP132" s="587"/>
      <c r="BQ132" s="587"/>
    </row>
    <row r="133" spans="1:69" s="524" customFormat="1" ht="15" customHeight="1">
      <c r="A133" s="1203"/>
      <c r="B133" s="1203"/>
      <c r="C133" s="1203"/>
      <c r="D133" s="1203"/>
      <c r="E133" s="1203"/>
      <c r="F133" s="1203"/>
      <c r="G133" s="944"/>
      <c r="H133" s="942"/>
      <c r="I133" s="1203"/>
      <c r="J133" s="1203"/>
      <c r="K133" s="949"/>
      <c r="L133" s="540"/>
      <c r="M133" s="558" t="s">
        <v>25</v>
      </c>
      <c r="N133" s="553"/>
      <c r="O133" s="547"/>
      <c r="P133" s="547"/>
      <c r="Q133" s="547"/>
      <c r="R133" s="575"/>
      <c r="S133" s="566"/>
      <c r="T133" s="565"/>
      <c r="U133" s="553"/>
      <c r="V133" s="759"/>
      <c r="W133" s="759"/>
      <c r="X133" s="759"/>
      <c r="Y133" s="768"/>
      <c r="Z133" s="1008"/>
      <c r="AA133" s="1007"/>
      <c r="AB133" s="1003"/>
      <c r="AC133" s="759"/>
      <c r="AD133" s="759"/>
      <c r="AE133" s="759"/>
      <c r="AF133" s="768"/>
      <c r="AG133" s="1008"/>
      <c r="AH133" s="1007"/>
      <c r="AI133" s="1003"/>
      <c r="AJ133" s="759"/>
      <c r="AK133" s="759"/>
      <c r="AL133" s="759"/>
      <c r="AM133" s="768"/>
      <c r="AN133" s="1008"/>
      <c r="AO133" s="1007"/>
      <c r="AP133" s="1003"/>
      <c r="AQ133" s="759"/>
      <c r="AR133" s="759"/>
      <c r="AS133" s="759"/>
      <c r="AT133" s="768"/>
      <c r="AU133" s="1008"/>
      <c r="AV133" s="1007"/>
      <c r="AW133" s="1003"/>
      <c r="AX133" s="759"/>
      <c r="AY133" s="759"/>
      <c r="AZ133" s="759"/>
      <c r="BA133" s="768"/>
      <c r="BB133" s="1008"/>
      <c r="BC133" s="1007"/>
      <c r="BD133" s="1003"/>
      <c r="BE133" s="562"/>
      <c r="BF133" s="1202"/>
      <c r="BG133" s="589"/>
      <c r="BH133" s="589"/>
      <c r="BI133" s="589"/>
      <c r="BJ133" s="589"/>
      <c r="BK133" s="589"/>
      <c r="BL133" s="589"/>
      <c r="BM133" s="589"/>
      <c r="BN133" s="589"/>
      <c r="BO133" s="589"/>
      <c r="BP133" s="589"/>
      <c r="BQ133" s="589"/>
    </row>
    <row r="134" spans="1:69" s="524" customFormat="1" ht="15" customHeight="1">
      <c r="A134" s="1203"/>
      <c r="B134" s="1203"/>
      <c r="C134" s="1203"/>
      <c r="D134" s="1203"/>
      <c r="E134" s="1203"/>
      <c r="F134" s="944"/>
      <c r="G134" s="944"/>
      <c r="H134" s="942"/>
      <c r="I134" s="1203"/>
      <c r="J134" s="944"/>
      <c r="K134" s="949"/>
      <c r="L134" s="540"/>
      <c r="M134" s="553" t="s">
        <v>11</v>
      </c>
      <c r="N134" s="552"/>
      <c r="O134" s="547"/>
      <c r="P134" s="547"/>
      <c r="Q134" s="547"/>
      <c r="R134" s="575"/>
      <c r="S134" s="566"/>
      <c r="T134" s="565"/>
      <c r="U134" s="552"/>
      <c r="V134" s="759"/>
      <c r="W134" s="759"/>
      <c r="X134" s="759"/>
      <c r="Y134" s="768"/>
      <c r="Z134" s="1008"/>
      <c r="AA134" s="1007"/>
      <c r="AB134" s="1042"/>
      <c r="AC134" s="759"/>
      <c r="AD134" s="759"/>
      <c r="AE134" s="759"/>
      <c r="AF134" s="768"/>
      <c r="AG134" s="1008"/>
      <c r="AH134" s="1007"/>
      <c r="AI134" s="1042"/>
      <c r="AJ134" s="759"/>
      <c r="AK134" s="759"/>
      <c r="AL134" s="759"/>
      <c r="AM134" s="768"/>
      <c r="AN134" s="1008"/>
      <c r="AO134" s="1007"/>
      <c r="AP134" s="1042"/>
      <c r="AQ134" s="759"/>
      <c r="AR134" s="759"/>
      <c r="AS134" s="759"/>
      <c r="AT134" s="768"/>
      <c r="AU134" s="1008"/>
      <c r="AV134" s="1007"/>
      <c r="AW134" s="1042"/>
      <c r="AX134" s="759"/>
      <c r="AY134" s="759"/>
      <c r="AZ134" s="759"/>
      <c r="BA134" s="768"/>
      <c r="BB134" s="1008"/>
      <c r="BC134" s="1007"/>
      <c r="BD134" s="1042"/>
      <c r="BE134" s="566"/>
      <c r="BF134" s="562"/>
      <c r="BG134" s="589"/>
      <c r="BH134" s="589"/>
      <c r="BI134" s="589"/>
      <c r="BJ134" s="589"/>
      <c r="BK134" s="589"/>
      <c r="BL134" s="589"/>
      <c r="BM134" s="589"/>
      <c r="BN134" s="589"/>
      <c r="BO134" s="589"/>
      <c r="BP134" s="589"/>
      <c r="BQ134" s="589"/>
    </row>
    <row r="135" spans="1:69" s="524" customFormat="1" ht="0.2" customHeight="1">
      <c r="A135" s="1203"/>
      <c r="B135" s="1203"/>
      <c r="C135" s="1203"/>
      <c r="D135" s="1203"/>
      <c r="E135" s="948"/>
      <c r="F135" s="944"/>
      <c r="G135" s="944"/>
      <c r="H135" s="944"/>
      <c r="I135" s="940"/>
      <c r="J135" s="937"/>
      <c r="K135" s="947"/>
      <c r="L135" s="540"/>
      <c r="M135" s="553"/>
      <c r="N135" s="551"/>
      <c r="O135" s="547"/>
      <c r="P135" s="547"/>
      <c r="Q135" s="547"/>
      <c r="R135" s="575"/>
      <c r="S135" s="566"/>
      <c r="T135" s="565"/>
      <c r="U135" s="551"/>
      <c r="V135" s="759"/>
      <c r="W135" s="759"/>
      <c r="X135" s="759"/>
      <c r="Y135" s="768"/>
      <c r="Z135" s="1008"/>
      <c r="AA135" s="1007"/>
      <c r="AB135" s="1001"/>
      <c r="AC135" s="759"/>
      <c r="AD135" s="759"/>
      <c r="AE135" s="759"/>
      <c r="AF135" s="768"/>
      <c r="AG135" s="1008"/>
      <c r="AH135" s="1007"/>
      <c r="AI135" s="1001"/>
      <c r="AJ135" s="759"/>
      <c r="AK135" s="759"/>
      <c r="AL135" s="759"/>
      <c r="AM135" s="768"/>
      <c r="AN135" s="1008"/>
      <c r="AO135" s="1007"/>
      <c r="AP135" s="1001"/>
      <c r="AQ135" s="759"/>
      <c r="AR135" s="759"/>
      <c r="AS135" s="759"/>
      <c r="AT135" s="768"/>
      <c r="AU135" s="1008"/>
      <c r="AV135" s="1007"/>
      <c r="AW135" s="1001"/>
      <c r="AX135" s="759"/>
      <c r="AY135" s="759"/>
      <c r="AZ135" s="759"/>
      <c r="BA135" s="768"/>
      <c r="BB135" s="1008"/>
      <c r="BC135" s="1007"/>
      <c r="BD135" s="1001"/>
      <c r="BE135" s="566"/>
      <c r="BF135" s="562"/>
      <c r="BG135" s="589"/>
      <c r="BH135" s="589"/>
      <c r="BI135" s="589"/>
      <c r="BJ135" s="589"/>
      <c r="BK135" s="589"/>
      <c r="BL135" s="589"/>
      <c r="BM135" s="589"/>
      <c r="BN135" s="589"/>
      <c r="BO135" s="589"/>
      <c r="BP135" s="589"/>
      <c r="BQ135" s="589"/>
    </row>
    <row r="136" spans="1:69" s="524" customFormat="1" ht="15" customHeight="1">
      <c r="A136" s="1203"/>
      <c r="B136" s="1203"/>
      <c r="C136" s="1203"/>
      <c r="D136" s="948"/>
      <c r="E136" s="948"/>
      <c r="F136" s="944"/>
      <c r="G136" s="944"/>
      <c r="H136" s="944"/>
      <c r="I136" s="940"/>
      <c r="J136" s="937"/>
      <c r="K136" s="947"/>
      <c r="L136" s="540"/>
      <c r="M136" s="552" t="s">
        <v>17</v>
      </c>
      <c r="N136" s="551"/>
      <c r="O136" s="547"/>
      <c r="P136" s="547"/>
      <c r="Q136" s="547"/>
      <c r="R136" s="575"/>
      <c r="S136" s="566"/>
      <c r="T136" s="565"/>
      <c r="U136" s="551"/>
      <c r="V136" s="759"/>
      <c r="W136" s="759"/>
      <c r="X136" s="759"/>
      <c r="Y136" s="768"/>
      <c r="Z136" s="1008"/>
      <c r="AA136" s="1007"/>
      <c r="AB136" s="1001"/>
      <c r="AC136" s="759"/>
      <c r="AD136" s="759"/>
      <c r="AE136" s="759"/>
      <c r="AF136" s="768"/>
      <c r="AG136" s="1008"/>
      <c r="AH136" s="1007"/>
      <c r="AI136" s="1001"/>
      <c r="AJ136" s="759"/>
      <c r="AK136" s="759"/>
      <c r="AL136" s="759"/>
      <c r="AM136" s="768"/>
      <c r="AN136" s="1008"/>
      <c r="AO136" s="1007"/>
      <c r="AP136" s="1001"/>
      <c r="AQ136" s="759"/>
      <c r="AR136" s="759"/>
      <c r="AS136" s="759"/>
      <c r="AT136" s="768"/>
      <c r="AU136" s="1008"/>
      <c r="AV136" s="1007"/>
      <c r="AW136" s="1001"/>
      <c r="AX136" s="759"/>
      <c r="AY136" s="759"/>
      <c r="AZ136" s="759"/>
      <c r="BA136" s="768"/>
      <c r="BB136" s="1008"/>
      <c r="BC136" s="1007"/>
      <c r="BD136" s="1001"/>
      <c r="BE136" s="566"/>
      <c r="BF136" s="562"/>
      <c r="BG136" s="589"/>
      <c r="BH136" s="589"/>
      <c r="BI136" s="589"/>
      <c r="BJ136" s="589"/>
      <c r="BK136" s="589"/>
      <c r="BL136" s="589"/>
      <c r="BM136" s="589"/>
      <c r="BN136" s="589"/>
      <c r="BO136" s="589"/>
      <c r="BP136" s="589"/>
      <c r="BQ136" s="589"/>
    </row>
    <row r="137" spans="1:69" s="524" customFormat="1" ht="15" customHeight="1">
      <c r="A137" s="1203"/>
      <c r="B137" s="1203"/>
      <c r="C137" s="948"/>
      <c r="D137" s="948"/>
      <c r="E137" s="948"/>
      <c r="F137" s="948"/>
      <c r="G137" s="953"/>
      <c r="H137" s="940"/>
      <c r="I137" s="951"/>
      <c r="J137" s="937"/>
      <c r="K137" s="952"/>
      <c r="L137" s="540"/>
      <c r="M137" s="551" t="s">
        <v>18</v>
      </c>
      <c r="N137" s="551"/>
      <c r="O137" s="547"/>
      <c r="P137" s="547"/>
      <c r="Q137" s="547"/>
      <c r="R137" s="575"/>
      <c r="S137" s="566"/>
      <c r="T137" s="565"/>
      <c r="U137" s="551"/>
      <c r="V137" s="759"/>
      <c r="W137" s="759"/>
      <c r="X137" s="759"/>
      <c r="Y137" s="768"/>
      <c r="Z137" s="1008"/>
      <c r="AA137" s="1007"/>
      <c r="AB137" s="1001"/>
      <c r="AC137" s="759"/>
      <c r="AD137" s="759"/>
      <c r="AE137" s="759"/>
      <c r="AF137" s="768"/>
      <c r="AG137" s="1008"/>
      <c r="AH137" s="1007"/>
      <c r="AI137" s="1001"/>
      <c r="AJ137" s="759"/>
      <c r="AK137" s="759"/>
      <c r="AL137" s="759"/>
      <c r="AM137" s="768"/>
      <c r="AN137" s="1008"/>
      <c r="AO137" s="1007"/>
      <c r="AP137" s="1001"/>
      <c r="AQ137" s="759"/>
      <c r="AR137" s="759"/>
      <c r="AS137" s="759"/>
      <c r="AT137" s="768"/>
      <c r="AU137" s="1008"/>
      <c r="AV137" s="1007"/>
      <c r="AW137" s="1001"/>
      <c r="AX137" s="759"/>
      <c r="AY137" s="759"/>
      <c r="AZ137" s="759"/>
      <c r="BA137" s="768"/>
      <c r="BB137" s="1008"/>
      <c r="BC137" s="1007"/>
      <c r="BD137" s="1001"/>
      <c r="BE137" s="566"/>
      <c r="BF137" s="562"/>
      <c r="BG137" s="589"/>
      <c r="BH137" s="589"/>
      <c r="BI137" s="589"/>
      <c r="BJ137" s="589"/>
      <c r="BK137" s="589"/>
      <c r="BL137" s="589"/>
      <c r="BM137" s="589"/>
      <c r="BN137" s="589"/>
      <c r="BO137" s="589"/>
      <c r="BP137" s="589"/>
      <c r="BQ137" s="589"/>
    </row>
    <row r="138" spans="1:69" s="524" customFormat="1" ht="15" customHeight="1">
      <c r="A138" s="1203"/>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759"/>
      <c r="W138" s="759"/>
      <c r="X138" s="759"/>
      <c r="Y138" s="768"/>
      <c r="Z138" s="1008"/>
      <c r="AA138" s="1007"/>
      <c r="AB138" s="1001"/>
      <c r="AC138" s="759"/>
      <c r="AD138" s="759"/>
      <c r="AE138" s="759"/>
      <c r="AF138" s="768"/>
      <c r="AG138" s="1008"/>
      <c r="AH138" s="1007"/>
      <c r="AI138" s="1001"/>
      <c r="AJ138" s="759"/>
      <c r="AK138" s="759"/>
      <c r="AL138" s="759"/>
      <c r="AM138" s="768"/>
      <c r="AN138" s="1008"/>
      <c r="AO138" s="1007"/>
      <c r="AP138" s="1001"/>
      <c r="AQ138" s="759"/>
      <c r="AR138" s="759"/>
      <c r="AS138" s="759"/>
      <c r="AT138" s="768"/>
      <c r="AU138" s="1008"/>
      <c r="AV138" s="1007"/>
      <c r="AW138" s="1001"/>
      <c r="AX138" s="759"/>
      <c r="AY138" s="759"/>
      <c r="AZ138" s="759"/>
      <c r="BA138" s="768"/>
      <c r="BB138" s="1008"/>
      <c r="BC138" s="1007"/>
      <c r="BD138" s="1001"/>
      <c r="BE138" s="566"/>
      <c r="BF138" s="562"/>
      <c r="BG138" s="589"/>
      <c r="BH138" s="589"/>
      <c r="BI138" s="589"/>
      <c r="BJ138" s="589"/>
      <c r="BK138" s="589"/>
      <c r="BL138" s="589"/>
      <c r="BM138" s="589"/>
      <c r="BN138" s="589"/>
      <c r="BO138" s="589"/>
      <c r="BP138" s="589"/>
      <c r="BQ138" s="589"/>
    </row>
    <row r="139" spans="1:69"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69" ht="17.100000000000001" customHeight="1">
      <c r="X140" s="204"/>
      <c r="Y140" s="204"/>
      <c r="Z140" s="204"/>
      <c r="AA140" s="204"/>
      <c r="AB140" s="204"/>
      <c r="AC140" s="204"/>
      <c r="AD140" s="204"/>
      <c r="AE140" s="204"/>
      <c r="AF140" s="204"/>
      <c r="AG140" s="204"/>
      <c r="AH140" s="204"/>
    </row>
    <row r="141" spans="1:69"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69" ht="17.100000000000001" customHeight="1">
      <c r="T142" s="122"/>
      <c r="U142" s="43"/>
      <c r="X142" s="204"/>
      <c r="Y142" s="204"/>
      <c r="Z142" s="204"/>
      <c r="AA142" s="204"/>
      <c r="AB142" s="204"/>
      <c r="AC142" s="204"/>
      <c r="AD142" s="204"/>
      <c r="AE142" s="204"/>
      <c r="AF142" s="204"/>
      <c r="AG142" s="204"/>
      <c r="AH142" s="204"/>
    </row>
    <row r="143" spans="1:69" s="525" customFormat="1" ht="22.5">
      <c r="A143" s="1203">
        <v>1</v>
      </c>
      <c r="B143" s="960"/>
      <c r="C143" s="960"/>
      <c r="D143" s="960"/>
      <c r="E143" s="961"/>
      <c r="F143" s="962"/>
      <c r="G143" s="962"/>
      <c r="H143" s="962"/>
      <c r="I143" s="963"/>
      <c r="J143" s="958"/>
      <c r="K143" s="965"/>
      <c r="L143" s="595" t="e">
        <f ca="1">mergeValue(A143)</f>
        <v>#NAME?</v>
      </c>
      <c r="M143" s="643" t="s">
        <v>20</v>
      </c>
      <c r="N143" s="582"/>
      <c r="O143" s="1244"/>
      <c r="P143" s="1244"/>
      <c r="Q143" s="1244"/>
      <c r="R143" s="1244"/>
      <c r="S143" s="1244"/>
      <c r="T143" s="1244"/>
      <c r="U143" s="1244"/>
      <c r="V143" s="1244"/>
      <c r="W143" s="632" t="s">
        <v>659</v>
      </c>
      <c r="X143" s="587"/>
      <c r="Y143" s="587"/>
      <c r="Z143" s="587"/>
      <c r="AA143" s="587"/>
      <c r="AB143" s="587"/>
      <c r="AC143" s="587"/>
      <c r="AD143" s="587"/>
      <c r="AE143" s="587"/>
      <c r="AF143" s="587"/>
      <c r="AG143" s="587"/>
      <c r="AH143" s="587"/>
    </row>
    <row r="144" spans="1:69" s="525" customFormat="1" ht="22.5">
      <c r="A144" s="1203"/>
      <c r="B144" s="1203">
        <v>1</v>
      </c>
      <c r="C144" s="960"/>
      <c r="D144" s="960"/>
      <c r="E144" s="962"/>
      <c r="F144" s="962"/>
      <c r="G144" s="962"/>
      <c r="H144" s="962"/>
      <c r="I144" s="957"/>
      <c r="J144" s="956"/>
      <c r="K144" s="959"/>
      <c r="L144" s="595" t="e">
        <f ca="1">mergeValue(A144) &amp;"."&amp; mergeValue(B144)</f>
        <v>#NAME?</v>
      </c>
      <c r="M144" s="548" t="s">
        <v>16</v>
      </c>
      <c r="N144" s="582"/>
      <c r="O144" s="1244"/>
      <c r="P144" s="1244"/>
      <c r="Q144" s="1244"/>
      <c r="R144" s="1244"/>
      <c r="S144" s="1244"/>
      <c r="T144" s="1244"/>
      <c r="U144" s="1244"/>
      <c r="V144" s="1244"/>
      <c r="W144" s="632" t="s">
        <v>477</v>
      </c>
      <c r="X144" s="587"/>
      <c r="Y144" s="587"/>
      <c r="Z144" s="587"/>
      <c r="AA144" s="587"/>
      <c r="AB144" s="587"/>
      <c r="AC144" s="587"/>
      <c r="AD144" s="587"/>
      <c r="AE144" s="587"/>
      <c r="AF144" s="587"/>
      <c r="AG144" s="587"/>
      <c r="AH144" s="587"/>
    </row>
    <row r="145" spans="1:35" s="525" customFormat="1" ht="22.5">
      <c r="A145" s="1203"/>
      <c r="B145" s="1203"/>
      <c r="C145" s="1203">
        <v>1</v>
      </c>
      <c r="D145" s="960"/>
      <c r="E145" s="962"/>
      <c r="F145" s="962"/>
      <c r="G145" s="962"/>
      <c r="H145" s="962"/>
      <c r="I145" s="964"/>
      <c r="J145" s="956"/>
      <c r="K145" s="959"/>
      <c r="L145" s="595" t="e">
        <f ca="1">mergeValue(A145) &amp;"."&amp; mergeValue(B145)&amp;"."&amp; mergeValue(C145)</f>
        <v>#NAME?</v>
      </c>
      <c r="M145" s="549" t="s">
        <v>7</v>
      </c>
      <c r="N145" s="582"/>
      <c r="O145" s="1244"/>
      <c r="P145" s="1244"/>
      <c r="Q145" s="1244"/>
      <c r="R145" s="1244"/>
      <c r="S145" s="1244"/>
      <c r="T145" s="1244"/>
      <c r="U145" s="1244"/>
      <c r="V145" s="1244"/>
      <c r="W145" s="632" t="s">
        <v>634</v>
      </c>
      <c r="X145" s="587"/>
      <c r="Y145" s="587"/>
      <c r="Z145" s="587"/>
      <c r="AA145" s="587"/>
      <c r="AB145" s="587"/>
      <c r="AC145" s="587"/>
      <c r="AD145" s="587"/>
      <c r="AE145" s="587"/>
      <c r="AF145" s="587"/>
      <c r="AG145" s="587"/>
      <c r="AH145" s="587"/>
    </row>
    <row r="146" spans="1:35" s="525" customFormat="1" ht="22.5">
      <c r="A146" s="1203"/>
      <c r="B146" s="1203"/>
      <c r="C146" s="1203"/>
      <c r="D146" s="1203">
        <v>1</v>
      </c>
      <c r="E146" s="962"/>
      <c r="F146" s="962"/>
      <c r="G146" s="962"/>
      <c r="H146" s="962"/>
      <c r="I146" s="964"/>
      <c r="J146" s="956"/>
      <c r="K146" s="959"/>
      <c r="L146" s="595" t="e">
        <f ca="1">mergeValue(A146) &amp;"."&amp; mergeValue(B146)&amp;"."&amp; mergeValue(C146)&amp;"."&amp; mergeValue(D146)</f>
        <v>#NAME?</v>
      </c>
      <c r="M146" s="550" t="s">
        <v>22</v>
      </c>
      <c r="N146" s="582"/>
      <c r="O146" s="1244"/>
      <c r="P146" s="1244"/>
      <c r="Q146" s="1244"/>
      <c r="R146" s="1244"/>
      <c r="S146" s="1244"/>
      <c r="T146" s="1244"/>
      <c r="U146" s="1244"/>
      <c r="V146" s="1244"/>
      <c r="W146" s="632" t="s">
        <v>635</v>
      </c>
      <c r="X146" s="587"/>
      <c r="Y146" s="587"/>
      <c r="Z146" s="587"/>
      <c r="AA146" s="587"/>
      <c r="AB146" s="587"/>
      <c r="AC146" s="587"/>
      <c r="AD146" s="587"/>
      <c r="AE146" s="587"/>
      <c r="AF146" s="587"/>
      <c r="AG146" s="587"/>
      <c r="AH146" s="587"/>
    </row>
    <row r="147" spans="1:35" s="525" customFormat="1" ht="11.25" hidden="1" customHeight="1">
      <c r="A147" s="1203"/>
      <c r="B147" s="1203"/>
      <c r="C147" s="1203"/>
      <c r="D147" s="1203"/>
      <c r="E147" s="1203">
        <v>1</v>
      </c>
      <c r="F147" s="962"/>
      <c r="G147" s="962"/>
      <c r="H147" s="960">
        <v>1</v>
      </c>
      <c r="I147" s="1203">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3"/>
      <c r="B148" s="1203"/>
      <c r="C148" s="1203"/>
      <c r="D148" s="1203"/>
      <c r="E148" s="1203"/>
      <c r="F148" s="1203">
        <v>1</v>
      </c>
      <c r="G148" s="960"/>
      <c r="H148" s="960"/>
      <c r="I148" s="1203"/>
      <c r="J148" s="1203">
        <v>1</v>
      </c>
      <c r="K148" s="968"/>
      <c r="L148" s="595" t="e">
        <f ca="1">mergeValue(A148) &amp;"."&amp; mergeValue(B148)&amp;"."&amp; mergeValue(C148)&amp;"."&amp; mergeValue(D148)&amp;"."&amp;  mergeValue(F148)</f>
        <v>#NAME?</v>
      </c>
      <c r="M148" s="557" t="s">
        <v>10</v>
      </c>
      <c r="N148" s="583"/>
      <c r="O148" s="1205"/>
      <c r="P148" s="1205"/>
      <c r="Q148" s="1205"/>
      <c r="R148" s="1205"/>
      <c r="S148" s="1205"/>
      <c r="T148" s="1205"/>
      <c r="U148" s="1205"/>
      <c r="V148" s="1205"/>
      <c r="W148" s="632" t="s">
        <v>636</v>
      </c>
      <c r="X148" s="587"/>
      <c r="Y148" s="591" t="e">
        <f ca="1">strCheckUnique(Z148:Z151)</f>
        <v>#NAME?</v>
      </c>
      <c r="Z148" s="587"/>
      <c r="AA148" s="591"/>
      <c r="AB148" s="587"/>
      <c r="AC148" s="587"/>
      <c r="AD148" s="587"/>
      <c r="AE148" s="587"/>
      <c r="AF148" s="587"/>
      <c r="AG148" s="587"/>
      <c r="AH148" s="587"/>
    </row>
    <row r="149" spans="1:35" s="525" customFormat="1" ht="188.25" customHeight="1">
      <c r="A149" s="1203"/>
      <c r="B149" s="1203"/>
      <c r="C149" s="1203"/>
      <c r="D149" s="1203"/>
      <c r="E149" s="1203"/>
      <c r="F149" s="1203"/>
      <c r="G149" s="960">
        <v>1</v>
      </c>
      <c r="H149" s="960"/>
      <c r="I149" s="1203"/>
      <c r="J149" s="1203"/>
      <c r="K149" s="968">
        <v>1</v>
      </c>
      <c r="L149" s="595" t="e">
        <f ca="1">mergeValue(A149) &amp;"."&amp; mergeValue(B149)&amp;"."&amp; mergeValue(C149)&amp;"."&amp; mergeValue(D149)&amp;"."&amp; mergeValue(F149)&amp;"."&amp; mergeValue(G149)</f>
        <v>#NAME?</v>
      </c>
      <c r="M149" s="1071"/>
      <c r="N149" s="588"/>
      <c r="O149" s="564"/>
      <c r="P149" s="564"/>
      <c r="Q149" s="1096"/>
      <c r="R149" s="1245"/>
      <c r="S149" s="1210" t="s">
        <v>84</v>
      </c>
      <c r="T149" s="1245"/>
      <c r="U149" s="1210" t="s">
        <v>85</v>
      </c>
      <c r="V149" s="580"/>
      <c r="W149" s="1202" t="s">
        <v>660</v>
      </c>
      <c r="X149" s="587" t="e">
        <f ca="1">strCheckDate(O150:V150)</f>
        <v>#NAME?</v>
      </c>
      <c r="Y149" s="591"/>
      <c r="Z149" s="591" t="str">
        <f>IF(M149="","",M149 )</f>
        <v/>
      </c>
      <c r="AA149" s="591"/>
      <c r="AB149" s="591"/>
      <c r="AC149" s="591"/>
      <c r="AD149" s="587"/>
      <c r="AE149" s="587"/>
      <c r="AF149" s="587"/>
      <c r="AG149" s="587"/>
      <c r="AH149" s="587"/>
    </row>
    <row r="150" spans="1:35" s="525" customFormat="1" ht="0.2" customHeight="1">
      <c r="A150" s="1203"/>
      <c r="B150" s="1203"/>
      <c r="C150" s="1203"/>
      <c r="D150" s="1203"/>
      <c r="E150" s="1203"/>
      <c r="F150" s="1203"/>
      <c r="G150" s="960"/>
      <c r="H150" s="960"/>
      <c r="I150" s="1203"/>
      <c r="J150" s="1203"/>
      <c r="K150" s="968"/>
      <c r="L150" s="602"/>
      <c r="M150" s="648"/>
      <c r="N150" s="588"/>
      <c r="O150" s="564"/>
      <c r="P150" s="564"/>
      <c r="Q150" s="586" t="str">
        <f>R149 &amp; "-" &amp; T149</f>
        <v>-</v>
      </c>
      <c r="R150" s="1209"/>
      <c r="S150" s="1210"/>
      <c r="T150" s="1209"/>
      <c r="U150" s="1210"/>
      <c r="V150" s="580"/>
      <c r="W150" s="1202"/>
      <c r="X150" s="587"/>
      <c r="Y150" s="587"/>
      <c r="Z150" s="587"/>
      <c r="AA150" s="587"/>
      <c r="AB150" s="587"/>
      <c r="AC150" s="587"/>
      <c r="AD150" s="587"/>
      <c r="AE150" s="587"/>
      <c r="AF150" s="587"/>
      <c r="AG150" s="587"/>
      <c r="AH150" s="587"/>
    </row>
    <row r="151" spans="1:35" s="524" customFormat="1" ht="15" customHeight="1">
      <c r="A151" s="1203"/>
      <c r="B151" s="1203"/>
      <c r="C151" s="1203"/>
      <c r="D151" s="1203"/>
      <c r="E151" s="1203"/>
      <c r="F151" s="1203"/>
      <c r="G151" s="962"/>
      <c r="H151" s="960"/>
      <c r="I151" s="1203"/>
      <c r="J151" s="1203"/>
      <c r="K151" s="967"/>
      <c r="L151" s="540"/>
      <c r="M151" s="558" t="s">
        <v>25</v>
      </c>
      <c r="N151" s="553"/>
      <c r="O151" s="547"/>
      <c r="P151" s="547"/>
      <c r="Q151" s="547"/>
      <c r="R151" s="575"/>
      <c r="S151" s="566"/>
      <c r="T151" s="565"/>
      <c r="U151" s="553"/>
      <c r="V151" s="562"/>
      <c r="W151" s="1202"/>
      <c r="X151" s="589"/>
      <c r="Y151" s="589"/>
      <c r="Z151" s="589"/>
      <c r="AA151" s="589"/>
      <c r="AB151" s="589"/>
      <c r="AC151" s="589"/>
      <c r="AD151" s="589"/>
      <c r="AE151" s="589"/>
      <c r="AF151" s="589"/>
      <c r="AG151" s="589"/>
      <c r="AH151" s="589"/>
    </row>
    <row r="152" spans="1:35" s="524" customFormat="1" ht="15" customHeight="1">
      <c r="A152" s="1203"/>
      <c r="B152" s="1203"/>
      <c r="C152" s="1203"/>
      <c r="D152" s="1203"/>
      <c r="E152" s="1203"/>
      <c r="F152" s="962"/>
      <c r="G152" s="962"/>
      <c r="H152" s="960"/>
      <c r="I152" s="1203"/>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3"/>
      <c r="B153" s="1203"/>
      <c r="C153" s="1203"/>
      <c r="D153" s="1203"/>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3"/>
      <c r="B154" s="1203"/>
      <c r="C154" s="1203"/>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3"/>
      <c r="B155" s="1203"/>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3"/>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3">
        <v>1</v>
      </c>
      <c r="B161" s="903"/>
      <c r="C161" s="903"/>
      <c r="D161" s="903"/>
      <c r="E161" s="904"/>
      <c r="F161" s="905"/>
      <c r="G161" s="905"/>
      <c r="H161" s="905"/>
      <c r="I161" s="906"/>
      <c r="J161" s="901"/>
      <c r="K161" s="908"/>
      <c r="L161" s="595" t="e">
        <f ca="1">mergeValue(A161)</f>
        <v>#NAME?</v>
      </c>
      <c r="M161" s="643" t="s">
        <v>20</v>
      </c>
      <c r="N161" s="582"/>
      <c r="O161" s="1282"/>
      <c r="P161" s="1283"/>
      <c r="Q161" s="1283"/>
      <c r="R161" s="1283"/>
      <c r="S161" s="1283"/>
      <c r="T161" s="1283"/>
      <c r="U161" s="1283"/>
      <c r="V161" s="1284"/>
      <c r="W161" s="632" t="s">
        <v>476</v>
      </c>
      <c r="X161" s="587"/>
      <c r="Y161" s="587"/>
      <c r="Z161" s="587"/>
      <c r="AA161" s="587"/>
      <c r="AB161" s="587"/>
      <c r="AC161" s="587"/>
      <c r="AD161" s="587"/>
      <c r="AE161" s="587"/>
      <c r="AF161" s="587"/>
      <c r="AG161" s="587"/>
    </row>
    <row r="162" spans="1:33" s="525" customFormat="1" ht="22.5">
      <c r="A162" s="1203"/>
      <c r="B162" s="1203">
        <v>1</v>
      </c>
      <c r="C162" s="903"/>
      <c r="D162" s="903"/>
      <c r="E162" s="905"/>
      <c r="F162" s="905"/>
      <c r="G162" s="905"/>
      <c r="H162" s="905"/>
      <c r="I162" s="900"/>
      <c r="J162" s="899"/>
      <c r="K162" s="902"/>
      <c r="L162" s="595" t="e">
        <f ca="1">mergeValue(A162) &amp;"."&amp; mergeValue(B162)</f>
        <v>#NAME?</v>
      </c>
      <c r="M162" s="548" t="s">
        <v>16</v>
      </c>
      <c r="N162" s="582"/>
      <c r="O162" s="1282"/>
      <c r="P162" s="1283"/>
      <c r="Q162" s="1283"/>
      <c r="R162" s="1283"/>
      <c r="S162" s="1283"/>
      <c r="T162" s="1283"/>
      <c r="U162" s="1283"/>
      <c r="V162" s="1284"/>
      <c r="W162" s="632" t="s">
        <v>477</v>
      </c>
      <c r="X162" s="587"/>
      <c r="Y162" s="587"/>
      <c r="Z162" s="587"/>
      <c r="AA162" s="587"/>
      <c r="AB162" s="587"/>
      <c r="AC162" s="587"/>
      <c r="AD162" s="587"/>
      <c r="AE162" s="587"/>
      <c r="AF162" s="587"/>
      <c r="AG162" s="587"/>
    </row>
    <row r="163" spans="1:33" s="525" customFormat="1" ht="22.5">
      <c r="A163" s="1203"/>
      <c r="B163" s="1203"/>
      <c r="C163" s="1203">
        <v>1</v>
      </c>
      <c r="D163" s="903"/>
      <c r="E163" s="905"/>
      <c r="F163" s="905"/>
      <c r="G163" s="905"/>
      <c r="H163" s="905"/>
      <c r="I163" s="907"/>
      <c r="J163" s="899"/>
      <c r="K163" s="902"/>
      <c r="L163" s="595" t="e">
        <f ca="1">mergeValue(A163) &amp;"."&amp; mergeValue(B163)&amp;"."&amp; mergeValue(C163)</f>
        <v>#NAME?</v>
      </c>
      <c r="M163" s="549" t="s">
        <v>7</v>
      </c>
      <c r="N163" s="582"/>
      <c r="O163" s="1282"/>
      <c r="P163" s="1283"/>
      <c r="Q163" s="1283"/>
      <c r="R163" s="1283"/>
      <c r="S163" s="1283"/>
      <c r="T163" s="1283"/>
      <c r="U163" s="1283"/>
      <c r="V163" s="1284"/>
      <c r="W163" s="632" t="s">
        <v>634</v>
      </c>
      <c r="X163" s="587"/>
      <c r="Y163" s="587"/>
      <c r="Z163" s="587"/>
      <c r="AA163" s="587"/>
      <c r="AB163" s="587"/>
      <c r="AC163" s="587"/>
      <c r="AD163" s="587"/>
      <c r="AE163" s="587"/>
      <c r="AF163" s="587"/>
      <c r="AG163" s="587"/>
    </row>
    <row r="164" spans="1:33" s="525" customFormat="1" ht="22.5">
      <c r="A164" s="1203"/>
      <c r="B164" s="1203"/>
      <c r="C164" s="1203"/>
      <c r="D164" s="1203">
        <v>1</v>
      </c>
      <c r="E164" s="905"/>
      <c r="F164" s="905"/>
      <c r="G164" s="905"/>
      <c r="H164" s="905"/>
      <c r="I164" s="907"/>
      <c r="J164" s="899"/>
      <c r="K164" s="902"/>
      <c r="L164" s="595" t="e">
        <f ca="1">mergeValue(A164) &amp;"."&amp; mergeValue(B164)&amp;"."&amp; mergeValue(C164)&amp;"."&amp; mergeValue(D164)</f>
        <v>#NAME?</v>
      </c>
      <c r="M164" s="550" t="s">
        <v>22</v>
      </c>
      <c r="N164" s="582"/>
      <c r="O164" s="1282"/>
      <c r="P164" s="1283"/>
      <c r="Q164" s="1283"/>
      <c r="R164" s="1283"/>
      <c r="S164" s="1283"/>
      <c r="T164" s="1283"/>
      <c r="U164" s="1283"/>
      <c r="V164" s="1284"/>
      <c r="W164" s="632" t="s">
        <v>635</v>
      </c>
      <c r="X164" s="587"/>
      <c r="Y164" s="587"/>
      <c r="Z164" s="587"/>
      <c r="AA164" s="587"/>
      <c r="AB164" s="587"/>
      <c r="AC164" s="587"/>
      <c r="AD164" s="587"/>
      <c r="AE164" s="587"/>
      <c r="AF164" s="587"/>
      <c r="AG164" s="587"/>
    </row>
    <row r="165" spans="1:33" s="525" customFormat="1" ht="101.25">
      <c r="A165" s="1203"/>
      <c r="B165" s="1203"/>
      <c r="C165" s="1203"/>
      <c r="D165" s="1203"/>
      <c r="E165" s="1203">
        <v>1</v>
      </c>
      <c r="F165" s="905"/>
      <c r="G165" s="905"/>
      <c r="H165" s="903">
        <v>1</v>
      </c>
      <c r="I165" s="1203">
        <v>1</v>
      </c>
      <c r="J165" s="905"/>
      <c r="K165" s="910"/>
      <c r="L165" s="595" t="e">
        <f ca="1">mergeValue(A165) &amp;"."&amp; mergeValue(B165)&amp;"."&amp; mergeValue(C165)&amp;"."&amp; mergeValue(D165)&amp;"."&amp; mergeValue(E165)</f>
        <v>#NAME?</v>
      </c>
      <c r="M165" s="556" t="s">
        <v>9</v>
      </c>
      <c r="N165" s="583"/>
      <c r="O165" s="1206"/>
      <c r="P165" s="1207"/>
      <c r="Q165" s="1207"/>
      <c r="R165" s="1207"/>
      <c r="S165" s="1207"/>
      <c r="T165" s="1207"/>
      <c r="U165" s="1207"/>
      <c r="V165" s="1208"/>
      <c r="W165" s="632" t="s">
        <v>639</v>
      </c>
      <c r="X165" s="587"/>
      <c r="Y165" s="587"/>
      <c r="Z165" s="587"/>
      <c r="AA165" s="587"/>
      <c r="AB165" s="587"/>
      <c r="AC165" s="587"/>
      <c r="AD165" s="587"/>
      <c r="AE165" s="587"/>
      <c r="AF165" s="587"/>
      <c r="AG165" s="587"/>
    </row>
    <row r="166" spans="1:33" s="525" customFormat="1" ht="90">
      <c r="A166" s="1203"/>
      <c r="B166" s="1203"/>
      <c r="C166" s="1203"/>
      <c r="D166" s="1203"/>
      <c r="E166" s="1203"/>
      <c r="F166" s="1203">
        <v>1</v>
      </c>
      <c r="G166" s="903"/>
      <c r="H166" s="903"/>
      <c r="I166" s="1203"/>
      <c r="J166" s="1203">
        <v>1</v>
      </c>
      <c r="K166" s="911"/>
      <c r="L166" s="595" t="e">
        <f ca="1">mergeValue(A166) &amp;"."&amp; mergeValue(B166)&amp;"."&amp; mergeValue(C166)&amp;"."&amp; mergeValue(D166)&amp;"."&amp; mergeValue(E166)&amp;"."&amp; mergeValue(F166)</f>
        <v>#NAME?</v>
      </c>
      <c r="M166" s="557" t="s">
        <v>10</v>
      </c>
      <c r="N166" s="583"/>
      <c r="O166" s="1206"/>
      <c r="P166" s="1207"/>
      <c r="Q166" s="1207"/>
      <c r="R166" s="1207"/>
      <c r="S166" s="1207"/>
      <c r="T166" s="1207"/>
      <c r="U166" s="1207"/>
      <c r="V166" s="1208"/>
      <c r="W166" s="632" t="s">
        <v>637</v>
      </c>
      <c r="X166" s="587"/>
      <c r="Y166" s="591" t="e">
        <f ca="1">strCheckUnique(Z166:Z169)</f>
        <v>#NAME?</v>
      </c>
      <c r="Z166" s="587"/>
      <c r="AA166" s="591" t="str">
        <f>IF(O166="","",O166 &amp; ":_")</f>
        <v/>
      </c>
      <c r="AB166" s="587"/>
      <c r="AC166" s="587"/>
      <c r="AD166" s="587"/>
      <c r="AE166" s="587"/>
      <c r="AF166" s="587"/>
      <c r="AG166" s="587"/>
    </row>
    <row r="167" spans="1:33" s="525" customFormat="1" ht="188.25" customHeight="1">
      <c r="A167" s="1203"/>
      <c r="B167" s="1203"/>
      <c r="C167" s="1203"/>
      <c r="D167" s="1203"/>
      <c r="E167" s="1203"/>
      <c r="F167" s="1203"/>
      <c r="G167" s="903">
        <v>1</v>
      </c>
      <c r="H167" s="903"/>
      <c r="I167" s="1203"/>
      <c r="J167" s="1203"/>
      <c r="K167" s="911">
        <v>1</v>
      </c>
      <c r="L167" s="595" t="e">
        <f ca="1">mergeValue(A167) &amp;"."&amp; mergeValue(B167)&amp;"."&amp; mergeValue(C167)&amp;"."&amp; mergeValue(D167)&amp;"."&amp; mergeValue(E167)&amp;"."&amp; mergeValue(F167)&amp;"."&amp; mergeValue(G167)</f>
        <v>#NAME?</v>
      </c>
      <c r="M167" s="1071"/>
      <c r="N167" s="588"/>
      <c r="O167" s="1080"/>
      <c r="P167" s="564"/>
      <c r="Q167" s="564"/>
      <c r="R167" s="1245"/>
      <c r="S167" s="1210" t="s">
        <v>84</v>
      </c>
      <c r="T167" s="1245"/>
      <c r="U167" s="1210" t="s">
        <v>84</v>
      </c>
      <c r="V167" s="580"/>
      <c r="W167" s="1202" t="s">
        <v>657</v>
      </c>
      <c r="X167" s="587" t="e">
        <f ca="1">strCheckDate(O168:V168)</f>
        <v>#NAME?</v>
      </c>
      <c r="Y167" s="591"/>
      <c r="Z167" s="591" t="str">
        <f>IF(M167="","",M167 )</f>
        <v/>
      </c>
      <c r="AA167" s="591"/>
      <c r="AB167" s="591"/>
      <c r="AC167" s="591"/>
      <c r="AD167" s="587"/>
      <c r="AE167" s="587"/>
      <c r="AF167" s="587"/>
      <c r="AG167" s="587"/>
    </row>
    <row r="168" spans="1:33" s="525" customFormat="1" ht="11.25" hidden="1" customHeight="1">
      <c r="A168" s="1203"/>
      <c r="B168" s="1203"/>
      <c r="C168" s="1203"/>
      <c r="D168" s="1203"/>
      <c r="E168" s="1203"/>
      <c r="F168" s="1203"/>
      <c r="G168" s="903"/>
      <c r="H168" s="903"/>
      <c r="I168" s="1203"/>
      <c r="J168" s="1203"/>
      <c r="K168" s="911"/>
      <c r="L168" s="602"/>
      <c r="M168" s="648"/>
      <c r="N168" s="588"/>
      <c r="O168" s="586"/>
      <c r="P168" s="564"/>
      <c r="Q168" s="586" t="str">
        <f>R167 &amp; "-" &amp; T167</f>
        <v>-</v>
      </c>
      <c r="R168" s="1209"/>
      <c r="S168" s="1210"/>
      <c r="T168" s="1209"/>
      <c r="U168" s="1210"/>
      <c r="V168" s="580"/>
      <c r="W168" s="1202"/>
      <c r="X168" s="587"/>
      <c r="Y168" s="587"/>
      <c r="Z168" s="587"/>
      <c r="AA168" s="587"/>
      <c r="AB168" s="587"/>
      <c r="AC168" s="587"/>
      <c r="AD168" s="587"/>
      <c r="AE168" s="587"/>
      <c r="AF168" s="587"/>
      <c r="AG168" s="587"/>
    </row>
    <row r="169" spans="1:33" s="524" customFormat="1" ht="15" customHeight="1">
      <c r="A169" s="1203"/>
      <c r="B169" s="1203"/>
      <c r="C169" s="1203"/>
      <c r="D169" s="1203"/>
      <c r="E169" s="1203"/>
      <c r="F169" s="1203"/>
      <c r="G169" s="905"/>
      <c r="H169" s="903"/>
      <c r="I169" s="1203"/>
      <c r="J169" s="1203"/>
      <c r="K169" s="910"/>
      <c r="L169" s="540"/>
      <c r="M169" s="559" t="s">
        <v>25</v>
      </c>
      <c r="N169" s="553"/>
      <c r="O169" s="547"/>
      <c r="P169" s="547"/>
      <c r="Q169" s="547"/>
      <c r="R169" s="575"/>
      <c r="S169" s="566"/>
      <c r="T169" s="565"/>
      <c r="U169" s="553"/>
      <c r="V169" s="562"/>
      <c r="W169" s="1202"/>
      <c r="X169" s="589"/>
      <c r="Y169" s="589"/>
      <c r="Z169" s="589"/>
      <c r="AA169" s="589"/>
      <c r="AB169" s="589"/>
      <c r="AC169" s="589"/>
      <c r="AD169" s="589"/>
      <c r="AE169" s="589"/>
      <c r="AF169" s="589"/>
      <c r="AG169" s="589"/>
    </row>
    <row r="170" spans="1:33" s="524" customFormat="1" ht="15" customHeight="1">
      <c r="A170" s="1203"/>
      <c r="B170" s="1203"/>
      <c r="C170" s="1203"/>
      <c r="D170" s="1203"/>
      <c r="E170" s="1203"/>
      <c r="F170" s="905"/>
      <c r="G170" s="905"/>
      <c r="H170" s="903"/>
      <c r="I170" s="1203"/>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3"/>
      <c r="B171" s="1203"/>
      <c r="C171" s="1203"/>
      <c r="D171" s="1203"/>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3"/>
      <c r="B172" s="1203"/>
      <c r="C172" s="1203"/>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3"/>
      <c r="B173" s="1203"/>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3"/>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3">
        <v>1</v>
      </c>
      <c r="B179" s="982"/>
      <c r="C179" s="982"/>
      <c r="D179" s="982"/>
      <c r="E179" s="982"/>
      <c r="F179" s="982"/>
      <c r="G179" s="983"/>
      <c r="H179" s="983"/>
      <c r="I179" s="985"/>
      <c r="J179" s="977"/>
      <c r="K179" s="977"/>
      <c r="L179" s="726" t="e">
        <f ca="1">mergeValue(A179)</f>
        <v>#NAME?</v>
      </c>
      <c r="M179" s="643" t="s">
        <v>20</v>
      </c>
      <c r="N179" s="718"/>
      <c r="O179" s="1282"/>
      <c r="P179" s="1283"/>
      <c r="Q179" s="1283"/>
      <c r="R179" s="1283"/>
      <c r="S179" s="1283"/>
      <c r="T179" s="1283"/>
      <c r="U179" s="1283"/>
      <c r="V179" s="1283"/>
      <c r="W179" s="1284"/>
      <c r="X179" s="719" t="s">
        <v>476</v>
      </c>
      <c r="Y179" s="721"/>
      <c r="Z179" s="721"/>
      <c r="AA179" s="721"/>
      <c r="AB179" s="721"/>
      <c r="AC179" s="721"/>
      <c r="AD179" s="721"/>
      <c r="AE179" s="721"/>
      <c r="AF179" s="721"/>
      <c r="AG179" s="721"/>
    </row>
    <row r="180" spans="1:47" s="687" customFormat="1" ht="22.5">
      <c r="A180" s="1203"/>
      <c r="B180" s="1203">
        <v>1</v>
      </c>
      <c r="C180" s="982"/>
      <c r="D180" s="982"/>
      <c r="E180" s="982"/>
      <c r="F180" s="982"/>
      <c r="G180" s="987"/>
      <c r="H180" s="984"/>
      <c r="I180" s="989"/>
      <c r="J180" s="974"/>
      <c r="K180" s="973"/>
      <c r="L180" s="726" t="e">
        <f ca="1">mergeValue(A180) &amp;"."&amp; mergeValue(B180)</f>
        <v>#NAME?</v>
      </c>
      <c r="M180" s="694" t="s">
        <v>16</v>
      </c>
      <c r="N180" s="718"/>
      <c r="O180" s="1282"/>
      <c r="P180" s="1283"/>
      <c r="Q180" s="1283"/>
      <c r="R180" s="1283"/>
      <c r="S180" s="1283"/>
      <c r="T180" s="1283"/>
      <c r="U180" s="1283"/>
      <c r="V180" s="1283"/>
      <c r="W180" s="1284"/>
      <c r="X180" s="719" t="s">
        <v>477</v>
      </c>
      <c r="Y180" s="721"/>
      <c r="Z180" s="721"/>
      <c r="AA180" s="721"/>
      <c r="AB180" s="721"/>
      <c r="AC180" s="721"/>
      <c r="AD180" s="721"/>
      <c r="AE180" s="721"/>
      <c r="AF180" s="721"/>
      <c r="AG180" s="721"/>
    </row>
    <row r="181" spans="1:47" s="687" customFormat="1" ht="22.5">
      <c r="A181" s="1203"/>
      <c r="B181" s="1203"/>
      <c r="C181" s="1203">
        <v>1</v>
      </c>
      <c r="D181" s="982"/>
      <c r="E181" s="982"/>
      <c r="F181" s="982"/>
      <c r="G181" s="987"/>
      <c r="H181" s="984"/>
      <c r="I181" s="990"/>
      <c r="J181" s="974"/>
      <c r="K181" s="973"/>
      <c r="L181" s="726" t="e">
        <f ca="1">mergeValue(A181) &amp;"."&amp; mergeValue(B181)&amp;"."&amp; mergeValue(C181)</f>
        <v>#NAME?</v>
      </c>
      <c r="M181" s="695" t="s">
        <v>7</v>
      </c>
      <c r="N181" s="718"/>
      <c r="O181" s="1282"/>
      <c r="P181" s="1283"/>
      <c r="Q181" s="1283"/>
      <c r="R181" s="1283"/>
      <c r="S181" s="1283"/>
      <c r="T181" s="1283"/>
      <c r="U181" s="1283"/>
      <c r="V181" s="1283"/>
      <c r="W181" s="1284"/>
      <c r="X181" s="719" t="s">
        <v>634</v>
      </c>
      <c r="Y181" s="721"/>
      <c r="Z181" s="721"/>
      <c r="AA181" s="721"/>
      <c r="AB181" s="721"/>
      <c r="AC181" s="721"/>
      <c r="AD181" s="721"/>
      <c r="AE181" s="721"/>
      <c r="AF181" s="721"/>
      <c r="AG181" s="721"/>
    </row>
    <row r="182" spans="1:47" s="687" customFormat="1" ht="22.5">
      <c r="A182" s="1203"/>
      <c r="B182" s="1203"/>
      <c r="C182" s="1203"/>
      <c r="D182" s="1203">
        <v>1</v>
      </c>
      <c r="E182" s="982"/>
      <c r="F182" s="982"/>
      <c r="G182" s="987"/>
      <c r="H182" s="984"/>
      <c r="I182" s="990"/>
      <c r="J182" s="988"/>
      <c r="K182" s="973"/>
      <c r="L182" s="726" t="e">
        <f ca="1">mergeValue(A182) &amp;"."&amp; mergeValue(B182)&amp;"."&amp; mergeValue(C182)&amp;"."&amp; mergeValue(D182)</f>
        <v>#NAME?</v>
      </c>
      <c r="M182" s="696" t="s">
        <v>22</v>
      </c>
      <c r="N182" s="718"/>
      <c r="O182" s="1282"/>
      <c r="P182" s="1283"/>
      <c r="Q182" s="1283"/>
      <c r="R182" s="1283"/>
      <c r="S182" s="1283"/>
      <c r="T182" s="1283"/>
      <c r="U182" s="1283"/>
      <c r="V182" s="1283"/>
      <c r="W182" s="1284"/>
      <c r="X182" s="719" t="s">
        <v>688</v>
      </c>
      <c r="Y182" s="721"/>
      <c r="Z182" s="721"/>
      <c r="AA182" s="721"/>
      <c r="AB182" s="721"/>
      <c r="AC182" s="721"/>
      <c r="AD182" s="721"/>
      <c r="AE182" s="721"/>
      <c r="AF182" s="721"/>
      <c r="AG182" s="721"/>
    </row>
    <row r="183" spans="1:47" s="687" customFormat="1" ht="56.25" customHeight="1">
      <c r="A183" s="1203"/>
      <c r="B183" s="1203"/>
      <c r="C183" s="1203"/>
      <c r="D183" s="1203"/>
      <c r="E183" s="982">
        <v>1</v>
      </c>
      <c r="F183" s="982"/>
      <c r="G183" s="987"/>
      <c r="H183" s="984"/>
      <c r="I183" s="990"/>
      <c r="J183" s="988"/>
      <c r="K183" s="978"/>
      <c r="L183" s="726" t="e">
        <f ca="1">mergeValue(A183) &amp;"."&amp; mergeValue(B183)&amp;"."&amp; mergeValue(C183)&amp;"."&amp; mergeValue(D183)&amp;"."&amp; mergeValue(E183)</f>
        <v>#NAME?</v>
      </c>
      <c r="M183" s="1074"/>
      <c r="N183" s="692"/>
      <c r="O183" s="1076"/>
      <c r="P183" s="1077"/>
      <c r="Q183" s="673"/>
      <c r="R183" s="673"/>
      <c r="S183" s="1093"/>
      <c r="T183" s="652" t="s">
        <v>84</v>
      </c>
      <c r="U183" s="1093"/>
      <c r="V183" s="652" t="s">
        <v>84</v>
      </c>
      <c r="W183" s="729"/>
      <c r="X183" s="719" t="s">
        <v>689</v>
      </c>
      <c r="Y183" s="721" t="e">
        <f ca="1">strCheckDateTwo(N183:W183)</f>
        <v>#NAME?</v>
      </c>
      <c r="Z183" s="721"/>
      <c r="AA183" s="721"/>
      <c r="AB183" s="721"/>
      <c r="AC183" s="721"/>
      <c r="AD183" s="721"/>
      <c r="AE183" s="721"/>
      <c r="AF183" s="721"/>
      <c r="AG183" s="721"/>
    </row>
    <row r="184" spans="1:47" s="687" customFormat="1" ht="14.25" hidden="1" customHeight="1">
      <c r="A184" s="1203"/>
      <c r="B184" s="1203"/>
      <c r="C184" s="1203"/>
      <c r="D184" s="1203"/>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3"/>
      <c r="B185" s="1203"/>
      <c r="C185" s="1203"/>
      <c r="D185" s="1203"/>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3"/>
      <c r="B186" s="1203"/>
      <c r="C186" s="1203"/>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3"/>
      <c r="B187" s="1203"/>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3"/>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3">
        <v>1</v>
      </c>
      <c r="B193" s="1017"/>
      <c r="C193" s="1017"/>
      <c r="D193" s="1017"/>
      <c r="E193" s="1017"/>
      <c r="F193" s="1010"/>
      <c r="G193" s="1016"/>
      <c r="H193" s="1016"/>
      <c r="I193" s="998"/>
      <c r="J193" s="997"/>
      <c r="K193" s="997"/>
      <c r="L193" s="726" t="e">
        <f ca="1">mergeValue(A193)</f>
        <v>#NAME?</v>
      </c>
      <c r="M193" s="643" t="s">
        <v>20</v>
      </c>
      <c r="N193" s="1299"/>
      <c r="O193" s="1300"/>
      <c r="P193" s="1300"/>
      <c r="Q193" s="1300"/>
      <c r="R193" s="1300"/>
      <c r="S193" s="1300"/>
      <c r="T193" s="1300"/>
      <c r="U193" s="1300"/>
      <c r="V193" s="1300"/>
      <c r="W193" s="1300"/>
      <c r="X193" s="1300"/>
      <c r="Y193" s="1300"/>
      <c r="Z193" s="1300"/>
      <c r="AA193" s="1300"/>
      <c r="AB193" s="1300"/>
      <c r="AC193" s="1300"/>
      <c r="AD193" s="1300"/>
      <c r="AE193" s="1300"/>
      <c r="AF193" s="1301"/>
      <c r="AG193" s="719" t="s">
        <v>476</v>
      </c>
      <c r="AH193" s="721"/>
      <c r="AI193" s="721"/>
      <c r="AJ193" s="721"/>
      <c r="AK193" s="721"/>
      <c r="AL193" s="721"/>
      <c r="AM193" s="721"/>
      <c r="AN193" s="721"/>
      <c r="AO193" s="721"/>
      <c r="AP193" s="721"/>
      <c r="AQ193" s="721"/>
      <c r="AR193" s="721"/>
    </row>
    <row r="194" spans="1:46" s="687" customFormat="1" ht="22.5">
      <c r="A194" s="1203"/>
      <c r="B194" s="1203">
        <v>1</v>
      </c>
      <c r="C194" s="1017"/>
      <c r="D194" s="1017"/>
      <c r="E194" s="1017"/>
      <c r="F194" s="1010"/>
      <c r="G194" s="1019"/>
      <c r="H194" s="1020"/>
      <c r="I194" s="999"/>
      <c r="J194" s="994"/>
      <c r="K194" s="992"/>
      <c r="L194" s="726" t="e">
        <f ca="1">mergeValue(A194) &amp;"."&amp; mergeValue(B194)</f>
        <v>#NAME?</v>
      </c>
      <c r="M194" s="694" t="s">
        <v>16</v>
      </c>
      <c r="N194" s="1296"/>
      <c r="O194" s="1297"/>
      <c r="P194" s="1297"/>
      <c r="Q194" s="1297"/>
      <c r="R194" s="1297"/>
      <c r="S194" s="1297"/>
      <c r="T194" s="1297"/>
      <c r="U194" s="1297"/>
      <c r="V194" s="1297"/>
      <c r="W194" s="1297"/>
      <c r="X194" s="1297"/>
      <c r="Y194" s="1297"/>
      <c r="Z194" s="1297"/>
      <c r="AA194" s="1297"/>
      <c r="AB194" s="1297"/>
      <c r="AC194" s="1297"/>
      <c r="AD194" s="1297"/>
      <c r="AE194" s="1297"/>
      <c r="AF194" s="1298"/>
      <c r="AG194" s="719" t="s">
        <v>477</v>
      </c>
      <c r="AH194" s="721"/>
      <c r="AI194" s="721"/>
      <c r="AJ194" s="721"/>
      <c r="AK194" s="721"/>
      <c r="AL194" s="721"/>
      <c r="AM194" s="721"/>
      <c r="AN194" s="721"/>
      <c r="AO194" s="721"/>
      <c r="AP194" s="721"/>
      <c r="AQ194" s="721"/>
      <c r="AR194" s="721"/>
    </row>
    <row r="195" spans="1:46" s="687" customFormat="1" ht="22.5">
      <c r="A195" s="1203"/>
      <c r="B195" s="1203"/>
      <c r="C195" s="1203">
        <v>1</v>
      </c>
      <c r="D195" s="1017"/>
      <c r="E195" s="1017"/>
      <c r="F195" s="1010"/>
      <c r="G195" s="1019"/>
      <c r="H195" s="1020"/>
      <c r="I195" s="999"/>
      <c r="J195" s="994"/>
      <c r="K195" s="992"/>
      <c r="L195" s="726" t="e">
        <f ca="1">mergeValue(A195) &amp;"."&amp; mergeValue(B195)&amp;"."&amp; mergeValue(C195)</f>
        <v>#NAME?</v>
      </c>
      <c r="M195" s="695" t="s">
        <v>7</v>
      </c>
      <c r="N195" s="1296"/>
      <c r="O195" s="1297"/>
      <c r="P195" s="1297"/>
      <c r="Q195" s="1297"/>
      <c r="R195" s="1297"/>
      <c r="S195" s="1297"/>
      <c r="T195" s="1297"/>
      <c r="U195" s="1297"/>
      <c r="V195" s="1297"/>
      <c r="W195" s="1297"/>
      <c r="X195" s="1297"/>
      <c r="Y195" s="1297"/>
      <c r="Z195" s="1297"/>
      <c r="AA195" s="1297"/>
      <c r="AB195" s="1297"/>
      <c r="AC195" s="1297"/>
      <c r="AD195" s="1297"/>
      <c r="AE195" s="1297"/>
      <c r="AF195" s="1298"/>
      <c r="AG195" s="719" t="s">
        <v>634</v>
      </c>
      <c r="AH195" s="721"/>
      <c r="AI195" s="721"/>
      <c r="AJ195" s="721"/>
      <c r="AK195" s="721"/>
      <c r="AL195" s="721"/>
      <c r="AM195" s="721"/>
      <c r="AN195" s="721"/>
      <c r="AO195" s="721"/>
      <c r="AP195" s="721"/>
      <c r="AQ195" s="721"/>
      <c r="AR195" s="721"/>
    </row>
    <row r="196" spans="1:46" s="687" customFormat="1" ht="15" customHeight="1">
      <c r="A196" s="1203"/>
      <c r="B196" s="1203"/>
      <c r="C196" s="1203"/>
      <c r="D196" s="1203">
        <v>1</v>
      </c>
      <c r="E196" s="1017"/>
      <c r="F196" s="1010"/>
      <c r="G196" s="1019"/>
      <c r="H196" s="1020"/>
      <c r="I196" s="999"/>
      <c r="J196" s="994"/>
      <c r="K196" s="992"/>
      <c r="L196" s="726" t="e">
        <f ca="1">mergeValue(A196) &amp;"."&amp; mergeValue(B196)&amp;"."&amp; mergeValue(C196)&amp;"."&amp; mergeValue(D196)</f>
        <v>#NAME?</v>
      </c>
      <c r="M196" s="696" t="s">
        <v>22</v>
      </c>
      <c r="N196" s="1296"/>
      <c r="O196" s="1297"/>
      <c r="P196" s="1297"/>
      <c r="Q196" s="1297"/>
      <c r="R196" s="1297"/>
      <c r="S196" s="1297"/>
      <c r="T196" s="1297"/>
      <c r="U196" s="1297"/>
      <c r="V196" s="1297"/>
      <c r="W196" s="1297"/>
      <c r="X196" s="1297"/>
      <c r="Y196" s="1297"/>
      <c r="Z196" s="1297"/>
      <c r="AA196" s="1297"/>
      <c r="AB196" s="1297"/>
      <c r="AC196" s="1297"/>
      <c r="AD196" s="1297"/>
      <c r="AE196" s="1297"/>
      <c r="AF196" s="1298"/>
      <c r="AG196" s="719" t="s">
        <v>681</v>
      </c>
      <c r="AH196" s="721"/>
      <c r="AI196" s="721"/>
      <c r="AJ196" s="721"/>
      <c r="AK196" s="721"/>
      <c r="AL196" s="721"/>
      <c r="AM196" s="721"/>
      <c r="AN196" s="721"/>
      <c r="AO196" s="721"/>
      <c r="AP196" s="721"/>
      <c r="AQ196" s="721"/>
      <c r="AR196" s="721"/>
    </row>
    <row r="197" spans="1:46" s="687" customFormat="1" ht="17.100000000000001" customHeight="1">
      <c r="A197" s="1203"/>
      <c r="B197" s="1203"/>
      <c r="C197" s="1203"/>
      <c r="D197" s="1203"/>
      <c r="E197" s="1203">
        <v>1</v>
      </c>
      <c r="F197" s="1010"/>
      <c r="G197" s="1019"/>
      <c r="H197" s="1020"/>
      <c r="I197" s="1021"/>
      <c r="J197" s="1011"/>
      <c r="K197" s="1150"/>
      <c r="L197" s="1264" t="e">
        <f ca="1">mergeValue(A197) &amp;"."&amp; mergeValue(B197)&amp;"."&amp; mergeValue(C197)&amp;"."&amp; mergeValue(D197)&amp;"."&amp; mergeValue(E197)</f>
        <v>#NAME?</v>
      </c>
      <c r="M197" s="1265"/>
      <c r="N197" s="1210" t="s">
        <v>85</v>
      </c>
      <c r="O197" s="1272"/>
      <c r="P197" s="1270">
        <v>1</v>
      </c>
      <c r="Q197" s="1321"/>
      <c r="R197" s="1210" t="s">
        <v>85</v>
      </c>
      <c r="S197" s="1272"/>
      <c r="T197" s="1270">
        <v>1</v>
      </c>
      <c r="U197" s="1321"/>
      <c r="V197" s="1210" t="s">
        <v>85</v>
      </c>
      <c r="W197" s="703"/>
      <c r="X197" s="691">
        <v>1</v>
      </c>
      <c r="Y197" s="1098"/>
      <c r="Z197" s="673"/>
      <c r="AA197" s="673"/>
      <c r="AB197" s="1245"/>
      <c r="AC197" s="1210" t="s">
        <v>84</v>
      </c>
      <c r="AD197" s="1245"/>
      <c r="AE197" s="1210" t="s">
        <v>84</v>
      </c>
      <c r="AF197" s="717"/>
      <c r="AG197" s="1267" t="s">
        <v>682</v>
      </c>
      <c r="AH197" s="721" t="e">
        <f ca="1">strCheckDate(Z198:AF198)</f>
        <v>#NAME?</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3"/>
      <c r="B198" s="1203"/>
      <c r="C198" s="1203"/>
      <c r="D198" s="1203"/>
      <c r="E198" s="1203"/>
      <c r="F198" s="1010"/>
      <c r="G198" s="1019"/>
      <c r="H198" s="1020"/>
      <c r="I198" s="1021"/>
      <c r="J198" s="1011"/>
      <c r="K198" s="1150"/>
      <c r="L198" s="1264"/>
      <c r="M198" s="1265"/>
      <c r="N198" s="1210"/>
      <c r="O198" s="1272"/>
      <c r="P198" s="1270"/>
      <c r="Q198" s="1321"/>
      <c r="R198" s="1210"/>
      <c r="S198" s="1272"/>
      <c r="T198" s="1270"/>
      <c r="U198" s="1321"/>
      <c r="V198" s="1210"/>
      <c r="W198" s="728"/>
      <c r="X198" s="707"/>
      <c r="Y198" s="707"/>
      <c r="Z198" s="709"/>
      <c r="AA198" s="605" t="str">
        <f>AB197 &amp; "-" &amp; AD197</f>
        <v>-</v>
      </c>
      <c r="AB198" s="1209"/>
      <c r="AC198" s="1210"/>
      <c r="AD198" s="1209"/>
      <c r="AE198" s="1210"/>
      <c r="AF198" s="675"/>
      <c r="AG198" s="1268"/>
      <c r="AH198" s="721"/>
      <c r="AI198" s="724"/>
      <c r="AJ198" s="724"/>
      <c r="AK198" s="724"/>
      <c r="AL198" s="724"/>
      <c r="AM198" s="724"/>
      <c r="AN198" s="724"/>
      <c r="AO198" s="721"/>
      <c r="AP198" s="721"/>
      <c r="AQ198" s="721"/>
      <c r="AR198" s="721"/>
    </row>
    <row r="199" spans="1:46" s="687" customFormat="1" ht="17.100000000000001" customHeight="1">
      <c r="A199" s="1203"/>
      <c r="B199" s="1203"/>
      <c r="C199" s="1203"/>
      <c r="D199" s="1203"/>
      <c r="E199" s="1203"/>
      <c r="F199" s="1010"/>
      <c r="G199" s="1019"/>
      <c r="H199" s="1020"/>
      <c r="I199" s="1021"/>
      <c r="J199" s="1011"/>
      <c r="K199" s="1150"/>
      <c r="L199" s="1264"/>
      <c r="M199" s="1265"/>
      <c r="N199" s="1210"/>
      <c r="O199" s="1272"/>
      <c r="P199" s="1270"/>
      <c r="Q199" s="1321"/>
      <c r="R199" s="1210"/>
      <c r="S199" s="604"/>
      <c r="T199" s="700"/>
      <c r="U199" s="707"/>
      <c r="V199" s="708"/>
      <c r="W199" s="708"/>
      <c r="X199" s="708"/>
      <c r="Y199" s="708"/>
      <c r="Z199" s="709"/>
      <c r="AA199" s="709"/>
      <c r="AB199" s="710"/>
      <c r="AC199" s="706"/>
      <c r="AD199" s="706"/>
      <c r="AE199" s="710"/>
      <c r="AF199" s="706"/>
      <c r="AG199" s="1268"/>
      <c r="AH199" s="721"/>
      <c r="AI199" s="724"/>
      <c r="AJ199" s="724"/>
      <c r="AK199" s="724"/>
      <c r="AL199" s="724"/>
      <c r="AM199" s="724"/>
      <c r="AN199" s="724"/>
      <c r="AO199" s="721"/>
      <c r="AP199" s="721"/>
      <c r="AQ199" s="721"/>
      <c r="AR199" s="721"/>
    </row>
    <row r="200" spans="1:46" s="687" customFormat="1" ht="17.100000000000001" customHeight="1">
      <c r="A200" s="1203"/>
      <c r="B200" s="1203"/>
      <c r="C200" s="1203"/>
      <c r="D200" s="1203"/>
      <c r="E200" s="1203"/>
      <c r="F200" s="1010"/>
      <c r="G200" s="1019"/>
      <c r="H200" s="1020"/>
      <c r="I200" s="1021"/>
      <c r="J200" s="1011"/>
      <c r="K200" s="1150"/>
      <c r="L200" s="1264"/>
      <c r="M200" s="1265"/>
      <c r="N200" s="1210"/>
      <c r="O200" s="711"/>
      <c r="P200" s="713"/>
      <c r="Q200" s="712"/>
      <c r="R200" s="708"/>
      <c r="S200" s="708"/>
      <c r="T200" s="708"/>
      <c r="U200" s="708"/>
      <c r="V200" s="708"/>
      <c r="W200" s="708"/>
      <c r="X200" s="708"/>
      <c r="Y200" s="708"/>
      <c r="Z200" s="709"/>
      <c r="AA200" s="709"/>
      <c r="AB200" s="710"/>
      <c r="AC200" s="706"/>
      <c r="AD200" s="706"/>
      <c r="AE200" s="710"/>
      <c r="AF200" s="706"/>
      <c r="AG200" s="1268"/>
      <c r="AH200" s="721"/>
      <c r="AI200" s="724"/>
      <c r="AJ200" s="724"/>
      <c r="AK200" s="724"/>
      <c r="AL200" s="724"/>
      <c r="AM200" s="724"/>
      <c r="AN200" s="724"/>
      <c r="AO200" s="721"/>
      <c r="AP200" s="721"/>
      <c r="AQ200" s="721"/>
      <c r="AR200" s="721"/>
    </row>
    <row r="201" spans="1:46" s="686" customFormat="1" ht="15" customHeight="1">
      <c r="A201" s="1203"/>
      <c r="B201" s="1203"/>
      <c r="C201" s="1203"/>
      <c r="D201" s="1203"/>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9"/>
      <c r="AH201" s="723"/>
      <c r="AI201" s="723"/>
      <c r="AJ201" s="725"/>
      <c r="AK201" s="725"/>
      <c r="AL201" s="725"/>
      <c r="AM201" s="725"/>
      <c r="AN201" s="725"/>
      <c r="AO201" s="723"/>
      <c r="AP201" s="723"/>
      <c r="AQ201" s="723"/>
      <c r="AR201" s="723"/>
    </row>
    <row r="202" spans="1:46" s="686" customFormat="1" ht="15" customHeight="1">
      <c r="A202" s="1203"/>
      <c r="B202" s="1203"/>
      <c r="C202" s="1203"/>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3"/>
      <c r="B203" s="1203"/>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3"/>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5"/>
      <c r="R207" s="157"/>
      <c r="S207" s="157"/>
      <c r="T207" s="157"/>
      <c r="U207" s="1205"/>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5"/>
      <c r="R208" s="157"/>
      <c r="S208" s="157"/>
      <c r="T208" s="157"/>
      <c r="U208" s="1205"/>
      <c r="V208" s="157"/>
      <c r="W208" s="157"/>
      <c r="X208" s="157"/>
      <c r="Y208" s="157"/>
      <c r="Z208" s="157"/>
      <c r="AA208" s="157"/>
      <c r="AB208" s="157"/>
      <c r="AC208" s="157"/>
    </row>
    <row r="209" spans="1:83" ht="15" customHeight="1">
      <c r="G209" s="156"/>
      <c r="H209" s="157"/>
      <c r="I209" s="157"/>
      <c r="J209" s="85"/>
      <c r="K209" s="157"/>
      <c r="L209" s="157"/>
      <c r="M209" s="157"/>
      <c r="N209" s="157"/>
      <c r="O209" s="157"/>
      <c r="Q209" s="1205"/>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02" t="s">
        <v>85</v>
      </c>
      <c r="O211" s="1272"/>
      <c r="P211" s="1270">
        <v>1</v>
      </c>
      <c r="Q211" s="1285"/>
      <c r="R211" s="1210" t="s">
        <v>84</v>
      </c>
      <c r="S211" s="1303"/>
      <c r="T211" s="1294">
        <v>1</v>
      </c>
      <c r="U211" s="1206"/>
      <c r="V211" s="1210"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02"/>
      <c r="O212" s="1272"/>
      <c r="P212" s="1270"/>
      <c r="Q212" s="1285"/>
      <c r="R212" s="1210"/>
      <c r="S212" s="1304"/>
      <c r="T212" s="1295"/>
      <c r="U212" s="1206"/>
      <c r="V212" s="1210"/>
      <c r="W212" s="738"/>
      <c r="X212" s="738"/>
      <c r="Y212" s="738" t="s">
        <v>714</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02"/>
      <c r="O213" s="1272"/>
      <c r="P213" s="1270"/>
      <c r="Q213" s="1285"/>
      <c r="R213" s="1210"/>
      <c r="S213" s="735"/>
      <c r="T213" s="735"/>
      <c r="U213" s="738" t="s">
        <v>715</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10"/>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3">
        <v>1</v>
      </c>
      <c r="B220" s="885"/>
      <c r="C220" s="885"/>
      <c r="D220" s="885"/>
      <c r="E220" s="886"/>
      <c r="F220" s="887"/>
      <c r="G220" s="887"/>
      <c r="H220" s="887"/>
      <c r="I220" s="888"/>
      <c r="J220" s="883"/>
      <c r="K220" s="890"/>
      <c r="L220" s="783" t="e">
        <f ca="1">mergeValue(A220)</f>
        <v>#NAME?</v>
      </c>
      <c r="M220" s="643" t="s">
        <v>20</v>
      </c>
      <c r="N220" s="648"/>
      <c r="O220" s="1288"/>
      <c r="P220" s="1289"/>
      <c r="Q220" s="1289"/>
      <c r="R220" s="1289"/>
      <c r="S220" s="1289"/>
      <c r="T220" s="1289"/>
      <c r="U220" s="1289"/>
      <c r="V220" s="1290"/>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3"/>
      <c r="B221" s="1203">
        <v>1</v>
      </c>
      <c r="C221" s="885"/>
      <c r="D221" s="885"/>
      <c r="E221" s="887"/>
      <c r="F221" s="887"/>
      <c r="G221" s="887"/>
      <c r="H221" s="887"/>
      <c r="I221" s="882"/>
      <c r="J221" s="881"/>
      <c r="K221" s="884"/>
      <c r="L221" s="783" t="e">
        <f ca="1">mergeValue(A221) &amp;"."&amp; mergeValue(B221)</f>
        <v>#NAME?</v>
      </c>
      <c r="M221" s="694" t="s">
        <v>16</v>
      </c>
      <c r="N221" s="648"/>
      <c r="O221" s="1288"/>
      <c r="P221" s="1289"/>
      <c r="Q221" s="1289"/>
      <c r="R221" s="1289"/>
      <c r="S221" s="1289"/>
      <c r="T221" s="1289"/>
      <c r="U221" s="1289"/>
      <c r="V221" s="1290"/>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3"/>
      <c r="B222" s="1203"/>
      <c r="C222" s="1203">
        <v>1</v>
      </c>
      <c r="D222" s="885"/>
      <c r="E222" s="887"/>
      <c r="F222" s="887"/>
      <c r="G222" s="887"/>
      <c r="H222" s="887"/>
      <c r="I222" s="889"/>
      <c r="J222" s="881"/>
      <c r="K222" s="884"/>
      <c r="L222" s="783" t="e">
        <f ca="1">mergeValue(A222) &amp;"."&amp; mergeValue(B222)&amp;"."&amp; mergeValue(C222)</f>
        <v>#NAME?</v>
      </c>
      <c r="M222" s="695" t="s">
        <v>7</v>
      </c>
      <c r="N222" s="648"/>
      <c r="O222" s="1288"/>
      <c r="P222" s="1289"/>
      <c r="Q222" s="1289"/>
      <c r="R222" s="1289"/>
      <c r="S222" s="1289"/>
      <c r="T222" s="1289"/>
      <c r="U222" s="1289"/>
      <c r="V222" s="1290"/>
      <c r="W222" s="632" t="s">
        <v>634</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3"/>
      <c r="B223" s="1203"/>
      <c r="C223" s="1203"/>
      <c r="D223" s="1203">
        <v>1</v>
      </c>
      <c r="E223" s="887"/>
      <c r="F223" s="887"/>
      <c r="G223" s="887"/>
      <c r="H223" s="887"/>
      <c r="I223" s="889"/>
      <c r="J223" s="881"/>
      <c r="K223" s="884"/>
      <c r="L223" s="783" t="e">
        <f ca="1">mergeValue(A223) &amp;"."&amp; mergeValue(B223)&amp;"."&amp; mergeValue(C223)&amp;"."&amp; mergeValue(D223)</f>
        <v>#NAME?</v>
      </c>
      <c r="M223" s="696" t="s">
        <v>22</v>
      </c>
      <c r="N223" s="648"/>
      <c r="O223" s="1288"/>
      <c r="P223" s="1289"/>
      <c r="Q223" s="1289"/>
      <c r="R223" s="1289"/>
      <c r="S223" s="1289"/>
      <c r="T223" s="1289"/>
      <c r="U223" s="1289"/>
      <c r="V223" s="1290"/>
      <c r="W223" s="632" t="s">
        <v>635</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3"/>
      <c r="B224" s="1203"/>
      <c r="C224" s="1203"/>
      <c r="D224" s="1203"/>
      <c r="E224" s="1203">
        <v>1</v>
      </c>
      <c r="F224" s="887"/>
      <c r="G224" s="887"/>
      <c r="H224" s="885">
        <v>1</v>
      </c>
      <c r="I224" s="1203">
        <v>1</v>
      </c>
      <c r="J224" s="887"/>
      <c r="K224" s="892"/>
      <c r="L224" s="783" t="e">
        <f ca="1">mergeValue(A224) &amp;"."&amp; mergeValue(B224)&amp;"."&amp; mergeValue(C224)&amp;"."&amp; mergeValue(D224)&amp;"."&amp; mergeValue(E224)</f>
        <v>#NAME?</v>
      </c>
      <c r="M224" s="556" t="s">
        <v>9</v>
      </c>
      <c r="N224" s="648"/>
      <c r="O224" s="1206"/>
      <c r="P224" s="1207"/>
      <c r="Q224" s="1207"/>
      <c r="R224" s="1207"/>
      <c r="S224" s="1207"/>
      <c r="T224" s="1207"/>
      <c r="U224" s="1207"/>
      <c r="V224" s="1208"/>
      <c r="W224" s="632" t="s">
        <v>639</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3"/>
      <c r="B225" s="1203"/>
      <c r="C225" s="1203"/>
      <c r="D225" s="1203"/>
      <c r="E225" s="1203"/>
      <c r="F225" s="1203">
        <v>1</v>
      </c>
      <c r="G225" s="885"/>
      <c r="H225" s="885"/>
      <c r="I225" s="1203"/>
      <c r="J225" s="1203">
        <v>1</v>
      </c>
      <c r="K225" s="893"/>
      <c r="L225" s="783" t="e">
        <f ca="1">mergeValue(A225) &amp;"."&amp; mergeValue(B225)&amp;"."&amp; mergeValue(C225)&amp;"."&amp; mergeValue(D225)&amp;"."&amp; mergeValue(E225)&amp;"."&amp; mergeValue(F225)</f>
        <v>#NAME?</v>
      </c>
      <c r="M225" s="557" t="s">
        <v>10</v>
      </c>
      <c r="N225" s="648"/>
      <c r="O225" s="1206"/>
      <c r="P225" s="1207"/>
      <c r="Q225" s="1207"/>
      <c r="R225" s="1207"/>
      <c r="S225" s="1207"/>
      <c r="T225" s="1207"/>
      <c r="U225" s="1207"/>
      <c r="V225" s="1208"/>
      <c r="W225" s="632" t="s">
        <v>637</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3"/>
      <c r="B226" s="1203"/>
      <c r="C226" s="1203"/>
      <c r="D226" s="1203"/>
      <c r="E226" s="1203"/>
      <c r="F226" s="1203"/>
      <c r="G226" s="885">
        <v>1</v>
      </c>
      <c r="H226" s="885"/>
      <c r="I226" s="1203"/>
      <c r="J226" s="1203"/>
      <c r="K226" s="893">
        <v>1</v>
      </c>
      <c r="L226" s="783" t="e">
        <f ca="1">mergeValue(A226) &amp;"."&amp; mergeValue(B226)&amp;"."&amp; mergeValue(C226)&amp;"."&amp; mergeValue(D226)&amp;"."&amp; mergeValue(E226)&amp;"."&amp; mergeValue(F226)&amp;"."&amp; mergeValue(G226)</f>
        <v>#NAME?</v>
      </c>
      <c r="M226" s="1071"/>
      <c r="N226" s="648"/>
      <c r="O226" s="765"/>
      <c r="P226" s="765"/>
      <c r="Q226" s="765"/>
      <c r="R226" s="1209"/>
      <c r="S226" s="1210" t="s">
        <v>84</v>
      </c>
      <c r="T226" s="1209"/>
      <c r="U226" s="1210" t="s">
        <v>84</v>
      </c>
      <c r="V226" s="765"/>
      <c r="W226" s="1202" t="s">
        <v>656</v>
      </c>
      <c r="X226" s="810" t="e">
        <f ca="1">strCheckDate(O227:V227)</f>
        <v>#NAME?</v>
      </c>
      <c r="Y226" s="831"/>
      <c r="Z226" s="831" t="str">
        <f t="shared" si="3"/>
        <v/>
      </c>
      <c r="AA226" s="831"/>
      <c r="AB226" s="831"/>
      <c r="AC226" s="831"/>
      <c r="AD226" s="810"/>
      <c r="AE226" s="810"/>
      <c r="AF226" s="810"/>
      <c r="AG226" s="810"/>
      <c r="AH226" s="810"/>
      <c r="AI226" s="810"/>
      <c r="AJ226" s="810"/>
    </row>
    <row r="227" spans="1:36" s="801" customFormat="1" ht="14.25" hidden="1" customHeight="1">
      <c r="A227" s="1203"/>
      <c r="B227" s="1203"/>
      <c r="C227" s="1203"/>
      <c r="D227" s="1203"/>
      <c r="E227" s="1203"/>
      <c r="F227" s="1203"/>
      <c r="G227" s="885"/>
      <c r="H227" s="885"/>
      <c r="I227" s="1203"/>
      <c r="J227" s="1203"/>
      <c r="K227" s="893"/>
      <c r="L227" s="802"/>
      <c r="M227" s="648"/>
      <c r="N227" s="648"/>
      <c r="O227" s="765"/>
      <c r="P227" s="765"/>
      <c r="Q227" s="771" t="str">
        <f>R226 &amp; "-" &amp; T226</f>
        <v>-</v>
      </c>
      <c r="R227" s="1209"/>
      <c r="S227" s="1210"/>
      <c r="T227" s="1209"/>
      <c r="U227" s="1210"/>
      <c r="V227" s="765"/>
      <c r="W227" s="1202"/>
      <c r="X227" s="810"/>
      <c r="Y227" s="831"/>
      <c r="Z227" s="831" t="str">
        <f t="shared" si="3"/>
        <v/>
      </c>
      <c r="AA227" s="831"/>
      <c r="AB227" s="831"/>
      <c r="AC227" s="831"/>
      <c r="AD227" s="810"/>
      <c r="AE227" s="810"/>
      <c r="AF227" s="810"/>
      <c r="AG227" s="810"/>
      <c r="AH227" s="810"/>
      <c r="AI227" s="810"/>
      <c r="AJ227" s="810"/>
    </row>
    <row r="228" spans="1:36" s="801" customFormat="1" ht="15" customHeight="1">
      <c r="A228" s="1203"/>
      <c r="B228" s="1203"/>
      <c r="C228" s="1203"/>
      <c r="D228" s="1203"/>
      <c r="E228" s="1203"/>
      <c r="F228" s="1203"/>
      <c r="G228" s="887"/>
      <c r="H228" s="885"/>
      <c r="I228" s="1203"/>
      <c r="J228" s="1203"/>
      <c r="K228" s="892"/>
      <c r="L228" s="690"/>
      <c r="M228" s="559" t="s">
        <v>25</v>
      </c>
      <c r="N228" s="767"/>
      <c r="O228" s="767"/>
      <c r="P228" s="767"/>
      <c r="Q228" s="767"/>
      <c r="R228" s="767"/>
      <c r="S228" s="767"/>
      <c r="T228" s="767"/>
      <c r="U228" s="767"/>
      <c r="V228" s="764"/>
      <c r="W228" s="1202"/>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3"/>
      <c r="B229" s="1203"/>
      <c r="C229" s="1203"/>
      <c r="D229" s="1203"/>
      <c r="E229" s="1203"/>
      <c r="F229" s="887"/>
      <c r="G229" s="887"/>
      <c r="H229" s="885"/>
      <c r="I229" s="1203"/>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3"/>
      <c r="B230" s="1203"/>
      <c r="C230" s="1203"/>
      <c r="D230" s="1203"/>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3"/>
      <c r="B231" s="1203"/>
      <c r="C231" s="1203"/>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3"/>
      <c r="B232" s="1203"/>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3"/>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03">
        <v>1</v>
      </c>
      <c r="B238" s="1017"/>
      <c r="C238" s="1017"/>
      <c r="D238" s="1017"/>
      <c r="E238" s="983"/>
      <c r="F238" s="1028"/>
      <c r="G238" s="1028"/>
      <c r="H238" s="1028"/>
      <c r="I238" s="985"/>
      <c r="J238" s="981"/>
      <c r="K238" s="965"/>
      <c r="L238" s="1032" t="e">
        <f ca="1">mergeValue(A238)</f>
        <v>#NAME?</v>
      </c>
      <c r="M238" s="643" t="s">
        <v>20</v>
      </c>
      <c r="N238" s="648"/>
      <c r="O238" s="1288"/>
      <c r="P238" s="1289"/>
      <c r="Q238" s="1289"/>
      <c r="R238" s="1289"/>
      <c r="S238" s="1289"/>
      <c r="T238" s="1289"/>
      <c r="U238" s="1289"/>
      <c r="V238" s="1290"/>
      <c r="W238" s="632" t="s">
        <v>476</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03"/>
      <c r="B239" s="1203">
        <v>1</v>
      </c>
      <c r="C239" s="1017"/>
      <c r="D239" s="1017"/>
      <c r="E239" s="1028"/>
      <c r="F239" s="1028"/>
      <c r="G239" s="1028"/>
      <c r="H239" s="1028"/>
      <c r="I239" s="1023"/>
      <c r="J239" s="956"/>
      <c r="K239" s="959"/>
      <c r="L239" s="1032" t="e">
        <f ca="1">mergeValue(A239) &amp;"."&amp; mergeValue(B239)</f>
        <v>#NAME?</v>
      </c>
      <c r="M239" s="694" t="s">
        <v>16</v>
      </c>
      <c r="N239" s="648"/>
      <c r="O239" s="1288"/>
      <c r="P239" s="1289"/>
      <c r="Q239" s="1289"/>
      <c r="R239" s="1289"/>
      <c r="S239" s="1289"/>
      <c r="T239" s="1289"/>
      <c r="U239" s="1289"/>
      <c r="V239" s="1290"/>
      <c r="W239" s="632" t="s">
        <v>477</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03"/>
      <c r="B240" s="1203"/>
      <c r="C240" s="1203">
        <v>1</v>
      </c>
      <c r="D240" s="1017"/>
      <c r="E240" s="1028"/>
      <c r="F240" s="1028"/>
      <c r="G240" s="1028"/>
      <c r="H240" s="1028"/>
      <c r="I240" s="964"/>
      <c r="J240" s="956"/>
      <c r="K240" s="959"/>
      <c r="L240" s="1032" t="e">
        <f ca="1">mergeValue(A240) &amp;"."&amp; mergeValue(B240)&amp;"."&amp; mergeValue(C240)</f>
        <v>#NAME?</v>
      </c>
      <c r="M240" s="695" t="s">
        <v>7</v>
      </c>
      <c r="N240" s="648"/>
      <c r="O240" s="1288"/>
      <c r="P240" s="1289"/>
      <c r="Q240" s="1289"/>
      <c r="R240" s="1289"/>
      <c r="S240" s="1289"/>
      <c r="T240" s="1289"/>
      <c r="U240" s="1289"/>
      <c r="V240" s="1290"/>
      <c r="W240" s="632" t="s">
        <v>634</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03"/>
      <c r="B241" s="1203"/>
      <c r="C241" s="1203"/>
      <c r="D241" s="1203">
        <v>1</v>
      </c>
      <c r="E241" s="1028"/>
      <c r="F241" s="1028"/>
      <c r="G241" s="1028"/>
      <c r="H241" s="1028"/>
      <c r="I241" s="964"/>
      <c r="J241" s="956"/>
      <c r="K241" s="959"/>
      <c r="L241" s="1032" t="e">
        <f ca="1">mergeValue(A241) &amp;"."&amp; mergeValue(B241)&amp;"."&amp; mergeValue(C241)&amp;"."&amp; mergeValue(D241)</f>
        <v>#NAME?</v>
      </c>
      <c r="M241" s="696" t="s">
        <v>22</v>
      </c>
      <c r="N241" s="648"/>
      <c r="O241" s="1288"/>
      <c r="P241" s="1289"/>
      <c r="Q241" s="1289"/>
      <c r="R241" s="1289"/>
      <c r="S241" s="1289"/>
      <c r="T241" s="1289"/>
      <c r="U241" s="1289"/>
      <c r="V241" s="1290"/>
      <c r="W241" s="632" t="s">
        <v>635</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03"/>
      <c r="B242" s="1203"/>
      <c r="C242" s="1203"/>
      <c r="D242" s="1203"/>
      <c r="E242" s="1203">
        <v>1</v>
      </c>
      <c r="F242" s="1028"/>
      <c r="G242" s="1028"/>
      <c r="H242" s="1017">
        <v>1</v>
      </c>
      <c r="I242" s="1203">
        <v>1</v>
      </c>
      <c r="J242" s="1028"/>
      <c r="K242" s="967"/>
      <c r="L242" s="1032" t="e">
        <f ca="1">mergeValue(A242) &amp;"."&amp; mergeValue(B242)&amp;"."&amp; mergeValue(C242)&amp;"."&amp; mergeValue(D242)&amp;"."&amp; mergeValue(E242)</f>
        <v>#NAME?</v>
      </c>
      <c r="M242" s="556" t="s">
        <v>9</v>
      </c>
      <c r="N242" s="648"/>
      <c r="O242" s="1206"/>
      <c r="P242" s="1207"/>
      <c r="Q242" s="1207"/>
      <c r="R242" s="1207"/>
      <c r="S242" s="1207"/>
      <c r="T242" s="1207"/>
      <c r="U242" s="1207"/>
      <c r="V242" s="1208"/>
      <c r="W242" s="632" t="s">
        <v>639</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03"/>
      <c r="B243" s="1203"/>
      <c r="C243" s="1203"/>
      <c r="D243" s="1203"/>
      <c r="E243" s="1203"/>
      <c r="F243" s="1203">
        <v>1</v>
      </c>
      <c r="G243" s="1017"/>
      <c r="H243" s="1017"/>
      <c r="I243" s="1203"/>
      <c r="J243" s="1203">
        <v>1</v>
      </c>
      <c r="K243" s="968"/>
      <c r="L243" s="1032" t="e">
        <f ca="1">mergeValue(A243) &amp;"."&amp; mergeValue(B243)&amp;"."&amp; mergeValue(C243)&amp;"."&amp; mergeValue(D243)&amp;"."&amp; mergeValue(E243)&amp;"."&amp; mergeValue(F243)</f>
        <v>#NAME?</v>
      </c>
      <c r="M243" s="557" t="s">
        <v>10</v>
      </c>
      <c r="N243" s="648"/>
      <c r="O243" s="1206"/>
      <c r="P243" s="1207"/>
      <c r="Q243" s="1207"/>
      <c r="R243" s="1207"/>
      <c r="S243" s="1207"/>
      <c r="T243" s="1207"/>
      <c r="U243" s="1207"/>
      <c r="V243" s="1208"/>
      <c r="W243" s="632" t="s">
        <v>637</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03"/>
      <c r="B244" s="1203"/>
      <c r="C244" s="1203"/>
      <c r="D244" s="1203"/>
      <c r="E244" s="1203"/>
      <c r="F244" s="1203"/>
      <c r="G244" s="1017">
        <v>1</v>
      </c>
      <c r="H244" s="1017"/>
      <c r="I244" s="1203"/>
      <c r="J244" s="1203"/>
      <c r="K244" s="968">
        <v>1</v>
      </c>
      <c r="L244" s="1032" t="e">
        <f ca="1">mergeValue(A244) &amp;"."&amp; mergeValue(B244)&amp;"."&amp; mergeValue(C244)&amp;"."&amp; mergeValue(D244)&amp;"."&amp; mergeValue(E244)&amp;"."&amp; mergeValue(F244)&amp;"."&amp; mergeValue(G244)</f>
        <v>#NAME?</v>
      </c>
      <c r="M244" s="1071"/>
      <c r="N244" s="648"/>
      <c r="O244" s="765"/>
      <c r="P244" s="765"/>
      <c r="Q244" s="1096"/>
      <c r="R244" s="1209"/>
      <c r="S244" s="1210" t="s">
        <v>84</v>
      </c>
      <c r="T244" s="1209"/>
      <c r="U244" s="1210" t="s">
        <v>84</v>
      </c>
      <c r="V244" s="765"/>
      <c r="W244" s="1220" t="s">
        <v>656</v>
      </c>
      <c r="X244" s="1010" t="e">
        <f ca="1">strCheckDate(O245:V245)</f>
        <v>#NAME?</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03"/>
      <c r="B245" s="1203"/>
      <c r="C245" s="1203"/>
      <c r="D245" s="1203"/>
      <c r="E245" s="1203"/>
      <c r="F245" s="1203"/>
      <c r="G245" s="1017"/>
      <c r="H245" s="1017"/>
      <c r="I245" s="1203"/>
      <c r="J245" s="1203"/>
      <c r="K245" s="968"/>
      <c r="L245" s="802"/>
      <c r="M245" s="648"/>
      <c r="N245" s="648"/>
      <c r="O245" s="765"/>
      <c r="P245" s="765"/>
      <c r="Q245" s="771" t="str">
        <f>R244 &amp; "-" &amp; T244</f>
        <v>-</v>
      </c>
      <c r="R245" s="1209"/>
      <c r="S245" s="1210"/>
      <c r="T245" s="1209"/>
      <c r="U245" s="1210"/>
      <c r="V245" s="765"/>
      <c r="W245" s="1221"/>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03"/>
      <c r="B246" s="1203"/>
      <c r="C246" s="1203"/>
      <c r="D246" s="1203"/>
      <c r="E246" s="1203"/>
      <c r="F246" s="1203"/>
      <c r="G246" s="1028"/>
      <c r="H246" s="1017"/>
      <c r="I246" s="1203"/>
      <c r="J246" s="1203"/>
      <c r="K246" s="967"/>
      <c r="L246" s="690"/>
      <c r="M246" s="559" t="s">
        <v>25</v>
      </c>
      <c r="N246" s="1008"/>
      <c r="O246" s="1008"/>
      <c r="P246" s="1008"/>
      <c r="Q246" s="1008"/>
      <c r="R246" s="1008"/>
      <c r="S246" s="1008"/>
      <c r="T246" s="1008"/>
      <c r="U246" s="1008"/>
      <c r="V246" s="764"/>
      <c r="W246" s="1222"/>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03"/>
      <c r="B247" s="1203"/>
      <c r="C247" s="1203"/>
      <c r="D247" s="1203"/>
      <c r="E247" s="1203"/>
      <c r="F247" s="1028"/>
      <c r="G247" s="1028"/>
      <c r="H247" s="1017"/>
      <c r="I247" s="1203"/>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03"/>
      <c r="B248" s="1203"/>
      <c r="C248" s="1203"/>
      <c r="D248" s="1203"/>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03"/>
      <c r="B249" s="1203"/>
      <c r="C249" s="1203"/>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03"/>
      <c r="B250" s="1203"/>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03"/>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91"/>
      <c r="D297" s="1151">
        <v>1</v>
      </c>
      <c r="E297" s="1205"/>
      <c r="F297" s="353"/>
      <c r="G297" s="188">
        <v>0</v>
      </c>
      <c r="H297" s="358"/>
      <c r="I297" s="250"/>
      <c r="J297" s="395" t="s">
        <v>519</v>
      </c>
      <c r="K297" s="155"/>
      <c r="L297" s="266"/>
      <c r="M297" s="212" t="e">
        <f ca="1">mergeValue(H297)</f>
        <v>#NAME?</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91"/>
      <c r="D298" s="1151"/>
      <c r="E298" s="120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92"/>
      <c r="D302" s="249"/>
      <c r="E302" s="456"/>
      <c r="F302" s="1293"/>
      <c r="G302" s="1151">
        <v>0</v>
      </c>
      <c r="H302" s="1149"/>
      <c r="I302" s="250"/>
      <c r="J302" s="395" t="s">
        <v>519</v>
      </c>
      <c r="K302" s="155"/>
      <c r="L302" s="266"/>
      <c r="M302" s="212" t="e">
        <f ca="1">mergeValue(H302)</f>
        <v>#NAME?</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2"/>
      <c r="D303" s="249"/>
      <c r="E303" s="456"/>
      <c r="F303" s="1293"/>
      <c r="G303" s="1151"/>
      <c r="H303" s="114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t="e">
        <f ca="1">mergeValue(H307)</f>
        <v>#NAME?</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1">
        <v>1</v>
      </c>
      <c r="B337" s="214"/>
      <c r="C337" s="214"/>
      <c r="D337" s="214"/>
      <c r="F337" s="335" t="e">
        <f ca="1">"2." &amp;mergeValue(A337)</f>
        <v>#NAME?</v>
      </c>
      <c r="G337" s="417" t="s">
        <v>494</v>
      </c>
      <c r="H337" s="317"/>
      <c r="I337" s="196" t="s">
        <v>591</v>
      </c>
      <c r="J337" s="334"/>
      <c r="K337" s="214"/>
      <c r="L337" s="214"/>
      <c r="M337" s="214"/>
      <c r="N337" s="214"/>
      <c r="O337" s="214"/>
      <c r="P337" s="214"/>
      <c r="Q337" s="214"/>
      <c r="R337" s="214"/>
      <c r="S337" s="214"/>
      <c r="T337" s="214"/>
    </row>
    <row r="338" spans="1:20" s="190" customFormat="1" ht="90">
      <c r="A338" s="1201"/>
      <c r="B338" s="214"/>
      <c r="C338" s="214"/>
      <c r="D338" s="214"/>
      <c r="F338" s="335" t="e">
        <f ca="1">"3." &amp;mergeValue(A338)</f>
        <v>#NAME?</v>
      </c>
      <c r="G338" s="417" t="s">
        <v>495</v>
      </c>
      <c r="H338" s="317"/>
      <c r="I338" s="196" t="s">
        <v>589</v>
      </c>
      <c r="J338" s="334"/>
      <c r="K338" s="214"/>
      <c r="L338" s="214"/>
      <c r="M338" s="214"/>
      <c r="N338" s="214"/>
      <c r="O338" s="214"/>
      <c r="P338" s="214"/>
      <c r="Q338" s="214"/>
      <c r="R338" s="214"/>
      <c r="S338" s="214"/>
      <c r="T338" s="214"/>
    </row>
    <row r="339" spans="1:20" s="190" customFormat="1" ht="45">
      <c r="A339" s="1201"/>
      <c r="B339" s="214"/>
      <c r="C339" s="214"/>
      <c r="D339" s="214"/>
      <c r="F339" s="335" t="e">
        <f ca="1">"4."&amp;mergeValue(A339)</f>
        <v>#NAME?</v>
      </c>
      <c r="G339" s="417" t="s">
        <v>496</v>
      </c>
      <c r="H339" s="318" t="s">
        <v>458</v>
      </c>
      <c r="I339" s="196"/>
      <c r="J339" s="334"/>
      <c r="K339" s="214"/>
      <c r="L339" s="214"/>
      <c r="M339" s="214"/>
      <c r="N339" s="214"/>
      <c r="O339" s="214"/>
      <c r="P339" s="214"/>
      <c r="Q339" s="214"/>
      <c r="R339" s="214"/>
      <c r="S339" s="214"/>
      <c r="T339" s="214"/>
    </row>
    <row r="340" spans="1:20" s="190" customFormat="1" ht="101.25">
      <c r="A340" s="1201"/>
      <c r="B340" s="1201">
        <v>1</v>
      </c>
      <c r="C340" s="342"/>
      <c r="D340" s="342"/>
      <c r="F340" s="335" t="e">
        <f ca="1">"4."&amp;mergeValue(A340) &amp;"."&amp;mergeValue(B340)</f>
        <v>#NAME?</v>
      </c>
      <c r="G340" s="324" t="s">
        <v>593</v>
      </c>
      <c r="H340" s="317" t="str">
        <f>IF(region_name="","",region_name)</f>
        <v>Республика Татарстан</v>
      </c>
      <c r="I340" s="196" t="s">
        <v>499</v>
      </c>
      <c r="J340" s="334"/>
      <c r="K340" s="214"/>
      <c r="L340" s="214"/>
      <c r="M340" s="214"/>
      <c r="N340" s="214"/>
      <c r="O340" s="214"/>
      <c r="P340" s="214"/>
      <c r="Q340" s="214"/>
      <c r="R340" s="214"/>
      <c r="S340" s="214"/>
      <c r="T340" s="214"/>
    </row>
    <row r="341" spans="1:20" s="190" customFormat="1" ht="191.25">
      <c r="A341" s="1201"/>
      <c r="B341" s="1201"/>
      <c r="C341" s="1201">
        <v>1</v>
      </c>
      <c r="D341" s="342"/>
      <c r="F341" s="335" t="e">
        <f ca="1">"4."&amp;mergeValue(A341) &amp;"."&amp;mergeValue(B341)&amp;"."&amp;mergeValue(C341)</f>
        <v>#NAME?</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1"/>
      <c r="B342" s="1201"/>
      <c r="C342" s="1201"/>
      <c r="D342" s="342">
        <v>1</v>
      </c>
      <c r="F342" s="335" t="e">
        <f ca="1">"4."&amp;mergeValue(A342) &amp;"."&amp;mergeValue(B342)&amp;"."&amp;mergeValue(C342)&amp;"."&amp;mergeValue(D342)</f>
        <v>#NAME?</v>
      </c>
      <c r="G342" s="420" t="s">
        <v>498</v>
      </c>
      <c r="H342" s="317"/>
      <c r="I342" s="1202" t="s">
        <v>592</v>
      </c>
      <c r="J342" s="334"/>
      <c r="K342" s="214"/>
      <c r="L342" s="214"/>
      <c r="M342" s="214"/>
      <c r="N342" s="214"/>
      <c r="O342" s="214"/>
      <c r="P342" s="214"/>
      <c r="Q342" s="214"/>
      <c r="R342" s="214"/>
      <c r="S342" s="214"/>
      <c r="T342" s="214"/>
    </row>
    <row r="343" spans="1:20" s="190" customFormat="1" ht="18.75">
      <c r="A343" s="1201"/>
      <c r="B343" s="1201"/>
      <c r="C343" s="1201"/>
      <c r="D343" s="342"/>
      <c r="F343" s="424"/>
      <c r="G343" s="425" t="s">
        <v>4</v>
      </c>
      <c r="H343" s="426"/>
      <c r="I343" s="1202"/>
      <c r="J343" s="334"/>
      <c r="K343" s="214"/>
      <c r="L343" s="214"/>
      <c r="M343" s="214"/>
      <c r="N343" s="214"/>
      <c r="O343" s="214"/>
      <c r="P343" s="214"/>
      <c r="Q343" s="214"/>
      <c r="R343" s="214"/>
      <c r="S343" s="214"/>
      <c r="T343" s="214"/>
    </row>
    <row r="344" spans="1:20" s="190" customFormat="1" ht="18.75">
      <c r="A344" s="1201"/>
      <c r="B344" s="1201"/>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1"/>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306">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W149:W151"/>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A103:A118"/>
    <mergeCell ref="B104:B117"/>
    <mergeCell ref="C105:C116"/>
    <mergeCell ref="D106:D114"/>
    <mergeCell ref="A143:A156"/>
    <mergeCell ref="A179:A188"/>
    <mergeCell ref="B180:B187"/>
    <mergeCell ref="C181:C186"/>
    <mergeCell ref="D182:D185"/>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BF131:BF133"/>
    <mergeCell ref="Y109:Y111"/>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I88:I95"/>
    <mergeCell ref="G109:G112"/>
    <mergeCell ref="F108:F11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B68:B79"/>
    <mergeCell ref="C69:C78"/>
    <mergeCell ref="I108:I113"/>
    <mergeCell ref="A238:A251"/>
    <mergeCell ref="B239:B250"/>
    <mergeCell ref="C240:C249"/>
    <mergeCell ref="D241:D248"/>
    <mergeCell ref="E242:E247"/>
    <mergeCell ref="I242:I247"/>
    <mergeCell ref="F243:F246"/>
    <mergeCell ref="E107:E114"/>
    <mergeCell ref="S73:S74"/>
    <mergeCell ref="T73:T74"/>
    <mergeCell ref="D70:D77"/>
    <mergeCell ref="E71:E76"/>
    <mergeCell ref="A85:A98"/>
    <mergeCell ref="B86:B97"/>
    <mergeCell ref="C87:C96"/>
    <mergeCell ref="D88:D95"/>
    <mergeCell ref="E89:E94"/>
    <mergeCell ref="AA131:AA132"/>
    <mergeCell ref="AB131:AB132"/>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BA131:BA132"/>
    <mergeCell ref="BB131:BB132"/>
    <mergeCell ref="BC131:BC132"/>
    <mergeCell ref="BD131:BD132"/>
    <mergeCell ref="O125:BE125"/>
    <mergeCell ref="O126:BE126"/>
    <mergeCell ref="O127:BE127"/>
    <mergeCell ref="O128:BE128"/>
    <mergeCell ref="O129:BE129"/>
    <mergeCell ref="O130:BE130"/>
    <mergeCell ref="AT131:AT132"/>
    <mergeCell ref="AU131:AU132"/>
    <mergeCell ref="AV131:AV132"/>
    <mergeCell ref="AW131:AW132"/>
    <mergeCell ref="AM131:AM132"/>
    <mergeCell ref="AN131:AN132"/>
    <mergeCell ref="AO131:AO132"/>
    <mergeCell ref="AP131:AP132"/>
    <mergeCell ref="AF131:AF132"/>
    <mergeCell ref="AG131:AG132"/>
    <mergeCell ref="AH131:AH132"/>
    <mergeCell ref="AI131:AI132"/>
    <mergeCell ref="Y131:Y132"/>
    <mergeCell ref="Z131:Z13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XN125:WXN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LB125:LB131 UX125:UX131 AET125:AET131 AOP125:AOP131 AYL125:AYL131 BIH125:BIH131 BSD125:BSD131 CBZ125:CBZ131 CLV125:CLV131 CVR125:CVR131 DFN125:DFN131 DPJ125:DPJ131 DZF125:DZF131 EJB125:EJB131 ESX125:ESX131 FCT125:FCT131 FMP125:FMP131 FWL125:FWL131 GGH125:GGH131 GQD125:GQD131 GZZ125:GZZ131 HJV125:HJV131 HTR125:HTR131 IDN125:IDN131 INJ125:INJ131 IXF125:IXF131 JHB125:JHB131 JQX125:JQX131 KAT125:KAT131 KKP125:KKP131 KUL125:KUL131 LEH125:LEH131 LOD125:LOD131 LXZ125:LXZ131 MHV125:MHV131 MRR125:MRR131 NBN125:NBN131 NLJ125:NLJ131 NVF125:NVF131 OFB125:OFB131 OOX125:OOX131 OYT125:OYT131 PIP125:PIP131 PSL125:PSL131 QCH125:QCH131 QMD125:QMD131 QVZ125:QVZ131 RFV125:RFV131 RPR125:RPR131 RZN125:RZN131 SJJ125:SJJ131 STF125:STF131 TDB125:TDB131 TMX125:TMX131 TWT125:TWT131 UGP125:UGP131 UQL125:UQL131 VAH125:VAH131 VKD125:VKD131 VTZ125:VTZ131 WDV125:WDV131 WNR125:WNR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131 V131 AC131 AJ131 AQ131 AX13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NP131 WWC91:WWC92 WXL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KX131:KX132 UT131:UT132 AEP131:AEP132 AOL131:AOL132 AYH131:AYH132 BID131:BID132 BRZ131:BRZ132 CBV131:CBV132 CLR131:CLR132 CVN131:CVN132 DFJ131:DFJ132 DPF131:DPF132 DZB131:DZB132 EIX131:EIX132 EST131:EST132 FCP131:FCP132 FML131:FML132 FWH131:FWH132 GGD131:GGD132 GPZ131:GPZ132 GZV131:GZV132 HJR131:HJR132 HTN131:HTN132 IDJ131:IDJ132 INF131:INF132 IXB131:IXB132 JGX131:JGX132 JQT131:JQT132 KAP131:KAP132 KKL131:KKL132 KUH131:KUH132 LED131:LED132 LNZ131:LNZ132 LXV131:LXV132 MHR131:MHR132 MRN131:MRN132 NBJ131:NBJ132 NLF131:NLF132 NVB131:NVB132 OEX131:OEX132 OOT131:OOT132 OYP131:OYP132 PIL131:PIL132 PSH131:PSH132 QCD131:QCD132 QLZ131:QLZ132 QVV131:QVV132 RFR131:RFR132 RPN131:RPN132 RZJ131:RZJ132 SJF131:SJF132 STB131:STB132 TCX131:TCX132 TMT131:TMT132 TWP131:TWP132 UGL131:UGL132 UQH131:UQH132 VAD131:VAD132 VJZ131:VJZ132 VTV131:VTV132 WDR131:WDR132 WNN131:WNN132 WXJ131:WXJ132 KZ131 UV131 AER131 AON131 AYJ131 BIF131 BSB131 CBX131 CLT131 CVP131 DFL131 DPH131 DZD131 EIZ131 ESV131 FCR131 FMN131 FWJ131 GGF131 GQB131 GZX131 HJT131 HTP131 IDL131 INH131 IXD131 JGZ131 JQV131 KAR131 KKN131 KUJ131 LEF131 LOB131 LXX131 MHT131 MRP131 NBL131 NLH131 NVD131 OEZ131 OOV131 OYR131 PIN131 PSJ131 QCF131 QMB131 QVX131 RFT131 RPP131 RZL131 SJH131 STD131 TCZ131 TMV131 TWR131 UGN131 UQJ131 VAF131 VKB131 VTX131 WDT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U131 Z131:Z132 AB131 AG131:AG132 AI131 AN131:AN132 AP131 AU131:AU132 AW131 BB131:BB132 BD1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NO131:WNO132 WXK131:WXK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KW131:KW132 US131:US132 AEO131:AEO132 AOK131:AOK132 AYG131:AYG132 BIC131:BIC132 BRY131:BRY132 CBU131:CBU132 CLQ131:CLQ132 CVM131:CVM132 DFI131:DFI132 DPE131:DPE132 DZA131:DZA132 EIW131:EIW132 ESS131:ESS132 FCO131:FCO132 FMK131:FMK132 FWG131:FWG132 GGC131:GGC132 GPY131:GPY132 GZU131:GZU132 HJQ131:HJQ132 HTM131:HTM132 IDI131:IDI132 INE131:INE132 IXA131:IXA132 JGW131:JGW132 JQS131:JQS132 KAO131:KAO132 KKK131:KKK132 KUG131:KUG132 LEC131:LEC132 LNY131:LNY132 LXU131:LXU132 MHQ131:MHQ132 MRM131:MRM132 NBI131:NBI132 NLE131:NLE132 NVA131:NVA132 OEW131:OEW132 OOS131:OOS132 OYO131:OYO132 PIK131:PIK132 PSG131:PSG132 QCC131:QCC132 QLY131:QLY132 QVU131:QVU132 RFQ131:RFQ132 RPM131:RPM132 RZI131:RZI132 SJE131:SJE132 STA131:STA132 TCW131:TCW132 TMS131:TMS132 TWO131:TWO132 UGK131:UGK132 UQG131:UQG132 VAC131:VAC132 VJY131:VJY132 VTU131:VTU132 WDQ131:WDQ132 WNM131:WNM132 WXI131:WXI132 T131:T132 KY131:KY132 UU131:UU132 AEQ131:AEQ132 AOM131:AOM132 AYI131:AYI132 BIE131:BIE132 BSA131:BSA132 CBW131:CBW132 CLS131:CLS132 CVO131:CVO132 DFK131:DFK132 DPG131:DPG132 DZC131:DZC132 EIY131:EIY132 ESU131:ESU132 FCQ131:FCQ132 FMM131:FMM132 FWI131:FWI132 GGE131:GGE132 GQA131:GQA132 GZW131:GZW132 HJS131:HJS132 HTO131:HTO132 IDK131:IDK132 ING131:ING132 IXC131:IXC132 JGY131:JGY132 JQU131:JQU132 KAQ131:KAQ132 KKM131:KKM132 KUI131:KUI132 LEE131:LEE132 LOA131:LOA132 LXW131:LXW132 MHS131:MHS132 MRO131:MRO132 NBK131:NBK132 NLG131:NLG132 NVC131:NVC132 OEY131:OEY132 OOU131:OOU132 OYQ131:OYQ132 PIM131:PIM132 PSI131:PSI132 QCE131:QCE132 QMA131:QMA132 QVW131:QVW132 RFS131:RFS132 RPO131:RPO132 RZK131:RZK132 SJG131:SJG132 STC131:STC132 TCY131:TCY132 TMU131:TMU132 TWQ131:TWQ132 UGM131:UGM132 UQI131:UQI132 VAE131:VAE132 VKA131:VKA132 VTW131:VTW132 WDS131:WDS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131:Y132 AA131:AA132 AF131:AF132 AH131:AH132 AM131:AM132 AO131:AO132 AT131:AT132 AV131:AV132 BA131:BA132 BC131:BC132"/>
    <dataValidation allowBlank="1" promptTitle="checkPeriodRange" sqref="WWD109:WWD110 WVY38 WVY74 WXH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KV132 UR132 AEN132 AOJ132 AYF132 BIB132 BRX132 CBT132 CLP132 CVL132 DFH132 DPD132 DYZ132 EIV132 ESR132 FCN132 FMJ132 FWF132 GGB132 GPX132 GZT132 HJP132 HTL132 IDH132 IND132 IWZ132 JGV132 JQR132 KAN132 KKJ132 KUF132 LEB132 LNX132 LXT132 MHP132 MRL132 NBH132 NLD132 NUZ132 OEV132 OOR132 OYN132 PIJ132 PSF132 QCB132 QLX132 QVT132 RFP132 RPL132 RZH132 SJD132 SSZ132 TCV132 TMR132 TWN132 UGJ132 UQF132 VAB132 VJX132 VTT132 WDP132 WNL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132 AE132 AL132 AS132 AZ13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XF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KT130 UP130 AEL130 AOH130 AYD130 BHZ130 BRV130 CBR130 CLN130 CVJ130 DFF130 DPB130 DYX130 EIT130 ESP130 FCL130 FMH130 FWD130 GFZ130 GPV130 GZR130 HJN130 HTJ130 IDF130 INB130 IWX130 JGT130 JQP130 KAL130 KKH130 KUD130 LDZ130 LNV130 LXR130 MHN130 MRJ130 NBF130 NLB130 NUX130 OET130 OOP130 OYL130 PIH130 PSD130 QBZ130 QLV130 QVR130 RFN130 RPJ130 RZF130 SJB130 SSX130 TCT130 TMP130 TWL130 UGH130 UQD130 UZZ130 VJV130 VTR130 WDN130 WNJ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XD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KR131 UN131 AEJ131 AOF131 AYB131 BHX131 BRT131 CBP131 CLL131 CVH131 DFD131 DOZ131 DYV131 EIR131 ESN131 FCJ131 FMF131 FWB131 GFX131 GPT131 GZP131 HJL131 HTH131 IDD131 IMZ131 IWV131 JGR131 JQN131 KAJ131 KKF131 KUB131 LDX131 LNT131 LXP131 MHL131 MRH131 NBD131 NKZ131 NUV131 OER131 OON131 OYJ131 PIF131 PSB131 QBX131 QLT131 QVP131 RFL131 RPH131 RZD131 SIZ131 SSV131 TCR131 TMN131 TWJ131 UGF131 UQB131 UZX131 VJT131 VTP131 WDL131 WNH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WXC133:WXN138 WVT139:WWE139 WNG133:WNR138 WLX139:WMI139 WDK133:WDV138 WCB139:WCM139 VTO133:VTZ138 VSF139:VSQ139 VJS133:VKD138 VIJ139:VIU139 UZW133:VAH138 UYN139:UYY139 UQA133:UQL138 UOR139:UPC139 UGE133:UGP138 UEV139:UFG139 TWI133:TWT138 TUZ139:TVK139 TMM133:TMX138 TLD139:TLO139 TCQ133:TDB138 TBH139:TBS139 SSU133:STF138 SRL139:SRW139 SIY133:SJJ138 SHP139:SIA139 RZC133:RZN138 RXT139:RYE139 RPG133:RPR138 RNX139:ROI139 RFK133:RFV138 REB139:REM139 QVO133:QVZ138 QUF139:QUQ139 QLS133:QMD138 QKJ139:QKU139 QBW133:QCH138 QAN139:QAY139 PSA133:PSL138 PQR139:PRC139 PIE133:PIP138 PGV139:PHG139 OYI133:OYT138 OWZ139:OXK139 OOM133:OOX138 OND139:ONO139 OEQ133:OFB138 ODH139:ODS139 NUU133:NVF138 NTL139:NTW139 NKY133:NLJ138 NJP139:NKA139 NBC133:NBN138 MZT139:NAE139 MRG133:MRR138 MPX139:MQI139 MHK133:MHV138 MGB139:MGM139 LXO133:LXZ138 LWF139:LWQ139 LNS133:LOD138 LMJ139:LMU139 LDW133:LEH138 LCN139:LCY139 KUA133:KUL138 KSR139:KTC139 KKE133:KKP138 KIV139:KJG139 KAI133:KAT138 JYZ139:JZK139 JQM133:JQX138 JPD139:JPO139 JGQ133:JHB138 JFH139:JFS139 IWU133:IXF138 IVL139:IVW139 IMY133:INJ138 ILP139:IMA139 IDC133:IDN138 IBT139:ICE139 HTG133:HTR138 HRX139:HSI139 HJK133:HJV138 HIB139:HIM139 GZO133:GZZ138 GYF139:GYQ139 GPS133:GQD138 GOJ139:GOU139 GFW133:GGH138 GEN139:GEY139 FWA133:FWL138 FUR139:FVC139 FME133:FMP138 FKV139:FLG139 FCI133:FCT138 FAZ139:FBK139 ESM133:ESX138 ERD139:ERO139 EIQ133:EJB138 EHH139:EHS139 DYU133:DZF138 DXL139:DXW139 DOY133:DPJ138 DNP139:DOA139 DFC133:DFN138 DDT139:DEE139 CVG133:CVR138 CTX139:CUI139 CLK133:CLV138 CKB139:CKM139 CBO133:CBZ138 CAF139:CAQ139 BRS133:BSD138 BQJ139:BQU139 BHW133:BIH138 BGN139:BGY139 AYA133:AYL138 AWR139:AXC139 AOE133:AOP138 AMV139:ANG139 AEI133:AET138 ACZ139:ADK139 UM133:UX138 TD139:TO139 KQ133:LB138 JH139:JS139"/>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48:V148 O225:V225 O243:V243 O166 O90 O13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2" t="s">
        <v>582</v>
      </c>
      <c r="BA1" s="1322"/>
      <c r="BC1" s="827"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643</v>
      </c>
      <c r="P2" s="662" t="s">
        <v>42</v>
      </c>
      <c r="Q2" s="180" t="s">
        <v>3</v>
      </c>
      <c r="R2" s="183" t="s">
        <v>24</v>
      </c>
      <c r="S2" s="181" t="s">
        <v>26</v>
      </c>
      <c r="T2" s="182" t="s">
        <v>30</v>
      </c>
      <c r="U2" s="178" t="s">
        <v>36</v>
      </c>
      <c r="V2" s="1039">
        <v>1</v>
      </c>
      <c r="W2" s="460"/>
      <c r="X2" s="461" t="s">
        <v>613</v>
      </c>
      <c r="Y2" s="44" t="s">
        <v>638</v>
      </c>
      <c r="Z2" s="160"/>
      <c r="AA2" s="753" t="s">
        <v>718</v>
      </c>
      <c r="AB2" s="755" t="s">
        <v>718</v>
      </c>
      <c r="AC2" s="44" t="s">
        <v>310</v>
      </c>
      <c r="AD2" s="209" t="s">
        <v>310</v>
      </c>
      <c r="AF2" s="45" t="s">
        <v>36</v>
      </c>
      <c r="AH2" s="143" t="s">
        <v>342</v>
      </c>
      <c r="AI2" s="143" t="s">
        <v>342</v>
      </c>
      <c r="AK2" s="143" t="s">
        <v>346</v>
      </c>
      <c r="AM2" s="143" t="s">
        <v>356</v>
      </c>
      <c r="AP2" s="1102" t="s">
        <v>613</v>
      </c>
      <c r="AQ2" s="1035" t="s">
        <v>617</v>
      </c>
      <c r="AS2" s="44" t="s">
        <v>374</v>
      </c>
      <c r="AU2" s="45" t="s">
        <v>377</v>
      </c>
      <c r="AW2" s="410" t="s">
        <v>550</v>
      </c>
      <c r="AX2" s="411" t="s">
        <v>550</v>
      </c>
      <c r="AZ2" s="446" t="s">
        <v>583</v>
      </c>
      <c r="BA2" s="447" t="s">
        <v>584</v>
      </c>
      <c r="BC2" s="804"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644</v>
      </c>
      <c r="P3" s="662" t="s">
        <v>43</v>
      </c>
      <c r="Q3" s="180" t="s">
        <v>301</v>
      </c>
      <c r="R3" s="179" t="s">
        <v>303</v>
      </c>
      <c r="S3" s="181" t="s">
        <v>27</v>
      </c>
      <c r="T3" s="182" t="s">
        <v>31</v>
      </c>
      <c r="U3" s="178" t="s">
        <v>37</v>
      </c>
      <c r="V3" s="1039">
        <v>2</v>
      </c>
      <c r="W3" s="460"/>
      <c r="X3" s="461" t="s">
        <v>771</v>
      </c>
      <c r="Y3" s="44" t="s">
        <v>638</v>
      </c>
      <c r="Z3" s="160"/>
      <c r="AA3" s="753" t="s">
        <v>719</v>
      </c>
      <c r="AB3" s="755" t="s">
        <v>719</v>
      </c>
      <c r="AC3" s="44" t="s">
        <v>311</v>
      </c>
      <c r="AD3" s="209" t="s">
        <v>311</v>
      </c>
      <c r="AF3" s="45" t="s">
        <v>37</v>
      </c>
      <c r="AH3" s="143" t="s">
        <v>365</v>
      </c>
      <c r="AI3" s="143" t="s">
        <v>344</v>
      </c>
      <c r="AK3" s="143" t="s">
        <v>347</v>
      </c>
      <c r="AM3" s="143" t="s">
        <v>357</v>
      </c>
      <c r="AP3" s="1102" t="s">
        <v>772</v>
      </c>
      <c r="AQ3" s="1035" t="s">
        <v>620</v>
      </c>
      <c r="AS3" s="44" t="s">
        <v>375</v>
      </c>
      <c r="AU3" s="45" t="s">
        <v>378</v>
      </c>
      <c r="AW3" s="410" t="s">
        <v>551</v>
      </c>
      <c r="AX3" s="411" t="s">
        <v>551</v>
      </c>
      <c r="AZ3" s="146" t="s">
        <v>654</v>
      </c>
      <c r="BA3" s="179" t="s">
        <v>653</v>
      </c>
      <c r="BC3" s="804" t="s">
        <v>727</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645</v>
      </c>
      <c r="Q4" s="180" t="s">
        <v>23</v>
      </c>
      <c r="R4" s="179" t="s">
        <v>774</v>
      </c>
      <c r="S4" s="181" t="s">
        <v>28</v>
      </c>
      <c r="T4" s="182" t="s">
        <v>32</v>
      </c>
      <c r="U4" s="178" t="s">
        <v>38</v>
      </c>
      <c r="V4" s="1039">
        <v>3</v>
      </c>
      <c r="W4" s="460"/>
      <c r="X4" s="461" t="s">
        <v>762</v>
      </c>
      <c r="Y4" s="753" t="s">
        <v>638</v>
      </c>
      <c r="Z4" s="208"/>
      <c r="AC4" s="44" t="s">
        <v>312</v>
      </c>
      <c r="AD4" s="209" t="s">
        <v>312</v>
      </c>
      <c r="AF4" s="45" t="s">
        <v>38</v>
      </c>
      <c r="AH4" s="45" t="s">
        <v>368</v>
      </c>
      <c r="AK4" s="143" t="s">
        <v>348</v>
      </c>
      <c r="AM4" s="143" t="s">
        <v>358</v>
      </c>
      <c r="AP4" s="1102" t="s">
        <v>771</v>
      </c>
      <c r="AQ4" s="1035" t="s">
        <v>619</v>
      </c>
      <c r="AS4" s="44" t="s">
        <v>345</v>
      </c>
      <c r="AU4" s="45" t="s">
        <v>379</v>
      </c>
      <c r="AW4" s="410" t="s">
        <v>552</v>
      </c>
      <c r="AX4" s="411" t="s">
        <v>552</v>
      </c>
      <c r="AZ4" s="146" t="s">
        <v>664</v>
      </c>
      <c r="BA4" s="179" t="s">
        <v>663</v>
      </c>
      <c r="BC4" s="804" t="s">
        <v>728</v>
      </c>
    </row>
    <row r="5" spans="1:55" ht="33.75">
      <c r="A5" s="6" t="s">
        <v>104</v>
      </c>
      <c r="B5" s="44">
        <v>2003</v>
      </c>
      <c r="C5" s="44">
        <v>2016</v>
      </c>
      <c r="E5" s="143" t="s">
        <v>189</v>
      </c>
      <c r="F5" s="143" t="s">
        <v>229</v>
      </c>
      <c r="I5" s="143" t="s">
        <v>51</v>
      </c>
      <c r="K5" s="144" t="s">
        <v>247</v>
      </c>
      <c r="L5" s="144" t="s">
        <v>247</v>
      </c>
      <c r="M5" s="144">
        <v>4</v>
      </c>
      <c r="N5" s="659" t="s">
        <v>287</v>
      </c>
      <c r="O5" s="545" t="s">
        <v>646</v>
      </c>
      <c r="Q5" s="180" t="s">
        <v>302</v>
      </c>
      <c r="R5" s="179" t="s">
        <v>304</v>
      </c>
      <c r="T5" s="45" t="s">
        <v>33</v>
      </c>
      <c r="U5" s="178" t="s">
        <v>39</v>
      </c>
      <c r="V5" s="1039">
        <v>4</v>
      </c>
      <c r="W5" s="460"/>
      <c r="X5" s="461" t="s">
        <v>614</v>
      </c>
      <c r="Y5" s="753" t="s">
        <v>662</v>
      </c>
      <c r="Z5" s="208">
        <v>1</v>
      </c>
      <c r="AF5" s="45" t="s">
        <v>327</v>
      </c>
      <c r="AH5" s="143" t="s">
        <v>366</v>
      </c>
      <c r="AK5" s="143" t="s">
        <v>349</v>
      </c>
      <c r="AM5" s="143" t="s">
        <v>359</v>
      </c>
      <c r="AP5" s="1102" t="s">
        <v>614</v>
      </c>
      <c r="AQ5" s="1035" t="s">
        <v>618</v>
      </c>
      <c r="AU5" s="45" t="s">
        <v>380</v>
      </c>
      <c r="AW5" s="410" t="s">
        <v>553</v>
      </c>
      <c r="AX5" s="411" t="s">
        <v>553</v>
      </c>
      <c r="AZ5" s="546" t="s">
        <v>665</v>
      </c>
      <c r="BA5" s="570" t="s">
        <v>671</v>
      </c>
      <c r="BC5" s="804" t="s">
        <v>729</v>
      </c>
    </row>
    <row r="6" spans="1:55" ht="112.5">
      <c r="A6" s="6" t="s">
        <v>105</v>
      </c>
      <c r="B6" s="44">
        <v>2004</v>
      </c>
      <c r="C6" s="44">
        <v>2017</v>
      </c>
      <c r="E6" s="143" t="s">
        <v>190</v>
      </c>
      <c r="F6" s="147"/>
      <c r="G6" s="148" t="s">
        <v>291</v>
      </c>
      <c r="H6" s="148" t="s">
        <v>258</v>
      </c>
      <c r="I6" s="143" t="s">
        <v>68</v>
      </c>
      <c r="J6" s="148" t="s">
        <v>264</v>
      </c>
      <c r="N6" s="659" t="s">
        <v>288</v>
      </c>
      <c r="O6" s="545" t="s">
        <v>647</v>
      </c>
      <c r="R6" s="179" t="s">
        <v>3</v>
      </c>
      <c r="T6" s="45" t="s">
        <v>34</v>
      </c>
      <c r="U6" s="178" t="s">
        <v>327</v>
      </c>
      <c r="V6" s="1039">
        <v>5</v>
      </c>
      <c r="W6" s="460"/>
      <c r="X6" s="753" t="s">
        <v>615</v>
      </c>
      <c r="Y6" s="753" t="s">
        <v>672</v>
      </c>
      <c r="Z6" s="208"/>
      <c r="AA6" s="219"/>
      <c r="AH6" s="143" t="s">
        <v>367</v>
      </c>
      <c r="AK6" s="143" t="s">
        <v>350</v>
      </c>
      <c r="AM6" s="143" t="s">
        <v>360</v>
      </c>
      <c r="AP6" s="1102" t="s">
        <v>615</v>
      </c>
      <c r="AQ6" s="1035" t="s">
        <v>613</v>
      </c>
      <c r="AU6" s="220" t="s">
        <v>381</v>
      </c>
      <c r="AW6" s="410" t="s">
        <v>554</v>
      </c>
      <c r="AX6" s="411" t="s">
        <v>554</v>
      </c>
      <c r="AZ6" s="546" t="s">
        <v>666</v>
      </c>
      <c r="BA6" s="570" t="s">
        <v>676</v>
      </c>
    </row>
    <row r="7" spans="1:55" ht="56.25">
      <c r="A7" s="6" t="s">
        <v>106</v>
      </c>
      <c r="B7" s="44">
        <v>2005</v>
      </c>
      <c r="E7" s="143" t="s">
        <v>191</v>
      </c>
      <c r="F7" s="147"/>
      <c r="G7" s="143" t="s">
        <v>255</v>
      </c>
      <c r="H7" s="143" t="s">
        <v>257</v>
      </c>
      <c r="I7" s="143" t="s">
        <v>69</v>
      </c>
      <c r="J7" s="143" t="s">
        <v>284</v>
      </c>
      <c r="N7" s="660" t="s">
        <v>289</v>
      </c>
      <c r="O7" s="545" t="s">
        <v>648</v>
      </c>
      <c r="U7" s="178" t="s">
        <v>85</v>
      </c>
      <c r="V7" s="1040" t="s">
        <v>69</v>
      </c>
      <c r="W7" s="460"/>
      <c r="X7" s="753" t="s">
        <v>616</v>
      </c>
      <c r="Y7" s="753" t="s">
        <v>662</v>
      </c>
      <c r="Z7" s="208"/>
      <c r="AA7" s="219"/>
      <c r="AH7" s="143" t="s">
        <v>343</v>
      </c>
      <c r="AK7" s="143" t="s">
        <v>351</v>
      </c>
      <c r="AM7" s="143" t="s">
        <v>361</v>
      </c>
      <c r="AP7" s="1102" t="s">
        <v>762</v>
      </c>
      <c r="AQ7" s="1035" t="s">
        <v>772</v>
      </c>
      <c r="AU7" s="220" t="s">
        <v>382</v>
      </c>
      <c r="AW7" s="410" t="s">
        <v>555</v>
      </c>
      <c r="AX7" s="411" t="s">
        <v>555</v>
      </c>
      <c r="AZ7" s="546" t="s">
        <v>684</v>
      </c>
      <c r="BA7" s="570" t="s">
        <v>685</v>
      </c>
    </row>
    <row r="8" spans="1:55" ht="33.75">
      <c r="A8" s="6" t="s">
        <v>107</v>
      </c>
      <c r="B8" s="44">
        <v>2006</v>
      </c>
      <c r="E8" s="143" t="s">
        <v>192</v>
      </c>
      <c r="F8" s="147"/>
      <c r="G8" s="143" t="s">
        <v>256</v>
      </c>
      <c r="H8" s="143" t="s">
        <v>263</v>
      </c>
      <c r="I8" s="143" t="s">
        <v>183</v>
      </c>
      <c r="J8" s="143" t="s">
        <v>280</v>
      </c>
      <c r="N8" s="661" t="s">
        <v>290</v>
      </c>
      <c r="O8" s="545" t="s">
        <v>649</v>
      </c>
      <c r="V8" s="1040" t="s">
        <v>183</v>
      </c>
      <c r="W8" s="460"/>
      <c r="X8" s="753" t="s">
        <v>617</v>
      </c>
      <c r="Y8" s="753" t="s">
        <v>662</v>
      </c>
      <c r="Z8" s="208"/>
      <c r="AA8" s="219"/>
      <c r="AK8" s="143" t="s">
        <v>352</v>
      </c>
      <c r="AP8" s="1102" t="s">
        <v>616</v>
      </c>
      <c r="AQ8" s="1035" t="s">
        <v>771</v>
      </c>
      <c r="AU8" s="220" t="s">
        <v>383</v>
      </c>
      <c r="AW8" s="410" t="s">
        <v>556</v>
      </c>
      <c r="AX8" s="411" t="s">
        <v>556</v>
      </c>
      <c r="AZ8" s="146" t="s">
        <v>692</v>
      </c>
      <c r="BA8" s="179" t="s">
        <v>691</v>
      </c>
    </row>
    <row r="9" spans="1:55" ht="56.25">
      <c r="A9" s="6" t="s">
        <v>108</v>
      </c>
      <c r="B9" s="44">
        <v>2007</v>
      </c>
      <c r="E9" s="143" t="s">
        <v>193</v>
      </c>
      <c r="F9" s="147"/>
      <c r="G9" s="143" t="s">
        <v>263</v>
      </c>
      <c r="I9" s="143" t="s">
        <v>184</v>
      </c>
      <c r="O9" s="545" t="s">
        <v>650</v>
      </c>
      <c r="V9" s="1040" t="s">
        <v>184</v>
      </c>
      <c r="W9" s="460"/>
      <c r="X9" s="753" t="s">
        <v>618</v>
      </c>
      <c r="Y9" s="753" t="s">
        <v>638</v>
      </c>
      <c r="Z9" s="208">
        <v>1</v>
      </c>
      <c r="AA9" s="219"/>
      <c r="AK9" s="143" t="s">
        <v>353</v>
      </c>
      <c r="AP9" s="1102" t="s">
        <v>617</v>
      </c>
      <c r="AQ9" s="1035" t="s">
        <v>614</v>
      </c>
      <c r="AW9" s="410" t="s">
        <v>557</v>
      </c>
      <c r="AX9" s="411" t="s">
        <v>557</v>
      </c>
      <c r="AZ9" s="146" t="s">
        <v>769</v>
      </c>
      <c r="BA9" s="179" t="s">
        <v>603</v>
      </c>
    </row>
    <row r="10" spans="1:55" ht="56.25">
      <c r="A10" s="6" t="s">
        <v>109</v>
      </c>
      <c r="B10" s="44">
        <v>2008</v>
      </c>
      <c r="E10" s="143" t="s">
        <v>194</v>
      </c>
      <c r="F10" s="147"/>
      <c r="I10" s="143" t="s">
        <v>208</v>
      </c>
      <c r="O10" s="545" t="s">
        <v>651</v>
      </c>
      <c r="V10" s="1041" t="s">
        <v>208</v>
      </c>
      <c r="W10" s="1038"/>
      <c r="X10" s="1036" t="s">
        <v>619</v>
      </c>
      <c r="Y10" s="1037" t="s">
        <v>686</v>
      </c>
      <c r="Z10" s="208"/>
      <c r="AP10" s="1102" t="s">
        <v>620</v>
      </c>
      <c r="AQ10" s="1035" t="s">
        <v>615</v>
      </c>
      <c r="AW10" s="410" t="s">
        <v>558</v>
      </c>
      <c r="AX10" s="411" t="s">
        <v>558</v>
      </c>
    </row>
    <row r="11" spans="1:55" ht="33.75">
      <c r="A11" s="6" t="s">
        <v>110</v>
      </c>
      <c r="B11" s="44">
        <v>2009</v>
      </c>
      <c r="E11" s="143" t="s">
        <v>195</v>
      </c>
      <c r="F11" s="147"/>
      <c r="I11" s="143" t="s">
        <v>209</v>
      </c>
      <c r="O11" s="528" t="s">
        <v>652</v>
      </c>
      <c r="V11" s="1040" t="s">
        <v>209</v>
      </c>
      <c r="W11" s="462"/>
      <c r="X11" s="461" t="s">
        <v>620</v>
      </c>
      <c r="Y11" s="753" t="s">
        <v>674</v>
      </c>
      <c r="Z11" s="208"/>
      <c r="AP11" s="1102" t="s">
        <v>619</v>
      </c>
      <c r="AQ11" s="742" t="s">
        <v>762</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765</v>
      </c>
      <c r="Y12" s="753" t="s">
        <v>638</v>
      </c>
      <c r="AP12" s="1102" t="s">
        <v>618</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772</v>
      </c>
      <c r="Y14" s="753" t="s">
        <v>638</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01.01.2021</v>
      </c>
      <c r="F29" s="274" t="str">
        <f>IF(periodEnd = "","", periodEnd)</f>
        <v>31.12.2023</v>
      </c>
      <c r="H29" s="275" t="s">
        <v>3399</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643</v>
      </c>
      <c r="AX32" s="411" t="s">
        <v>569</v>
      </c>
    </row>
    <row r="33" spans="1:50">
      <c r="A33" s="6" t="s">
        <v>129</v>
      </c>
      <c r="O33" s="529" t="s">
        <v>644</v>
      </c>
      <c r="AX33" s="411" t="s">
        <v>570</v>
      </c>
    </row>
    <row r="34" spans="1:50">
      <c r="A34" s="6" t="s">
        <v>130</v>
      </c>
      <c r="O34" s="529" t="s">
        <v>645</v>
      </c>
      <c r="AX34" s="411" t="s">
        <v>571</v>
      </c>
    </row>
    <row r="35" spans="1:50">
      <c r="A35" s="6" t="s">
        <v>131</v>
      </c>
      <c r="O35" s="529" t="s">
        <v>646</v>
      </c>
      <c r="X35" s="529"/>
      <c r="Y35" s="529"/>
      <c r="AX35" s="411" t="s">
        <v>572</v>
      </c>
    </row>
    <row r="36" spans="1:50">
      <c r="A36" s="6" t="s">
        <v>95</v>
      </c>
      <c r="O36" s="529" t="s">
        <v>647</v>
      </c>
      <c r="AX36" s="411" t="s">
        <v>573</v>
      </c>
    </row>
    <row r="37" spans="1:50">
      <c r="A37" s="6" t="s">
        <v>96</v>
      </c>
      <c r="O37" s="529" t="s">
        <v>648</v>
      </c>
      <c r="AX37" s="411" t="s">
        <v>574</v>
      </c>
    </row>
    <row r="38" spans="1:50">
      <c r="A38" s="6" t="s">
        <v>97</v>
      </c>
      <c r="O38" s="529" t="s">
        <v>649</v>
      </c>
      <c r="AX38" s="411" t="s">
        <v>575</v>
      </c>
    </row>
    <row r="39" spans="1:50">
      <c r="A39" s="6" t="s">
        <v>98</v>
      </c>
      <c r="O39" s="529" t="s">
        <v>650</v>
      </c>
      <c r="AX39" s="411" t="s">
        <v>523</v>
      </c>
    </row>
    <row r="40" spans="1:50">
      <c r="A40" s="6" t="s">
        <v>99</v>
      </c>
      <c r="O40" s="529" t="s">
        <v>651</v>
      </c>
      <c r="AX40" s="411" t="s">
        <v>524</v>
      </c>
    </row>
    <row r="41" spans="1:50">
      <c r="A41" s="6" t="s">
        <v>100</v>
      </c>
      <c r="O41" s="529" t="s">
        <v>652</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0"/>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1</v>
      </c>
    </row>
    <row r="16" spans="1:1">
      <c r="A16" s="1034">
        <f>IF('Форма 4.2.1 | Т-ТЭ | потр'!$O$23="",1,0)</f>
        <v>1</v>
      </c>
    </row>
    <row r="17" spans="1:1">
      <c r="A17" s="1034">
        <f>IF('Форма 4.2.1 | Т-ТЭ | потр'!$M$24="",1,0)</f>
        <v>1</v>
      </c>
    </row>
    <row r="18" spans="1:1">
      <c r="A18" s="1034">
        <f>IF('Форма 4.2.1 | Т-ТЭ | потр'!$R$24="",1,0)</f>
        <v>1</v>
      </c>
    </row>
    <row r="19" spans="1:1">
      <c r="A19" s="1034">
        <f>IF('Форма 4.2.1 | Т-ТЭ | потр'!$T$24="",1,0)</f>
        <v>1</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0</v>
      </c>
    </row>
    <row r="53" spans="1:1">
      <c r="A53" s="1034">
        <f>IF('Форма 4.2.2 | Т-передача ТЭ'!$M$24="",1,0)</f>
        <v>0</v>
      </c>
    </row>
    <row r="54" spans="1:1">
      <c r="A54" s="1034">
        <f>IF('Форма 4.2.2 | Т-передача ТЭ'!$R$24="",1,0)</f>
        <v>0</v>
      </c>
    </row>
    <row r="55" spans="1:1">
      <c r="A55" s="1034">
        <f>IF('Форма 4.2.2 | Т-передача ТЭ'!$T$24="",1,0)</f>
        <v>0</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1</v>
      </c>
    </row>
    <row r="86" spans="1:1">
      <c r="A86" s="1034">
        <f>IF('Форма 4.7'!$F$12="",1,0)</f>
        <v>1</v>
      </c>
    </row>
    <row r="87" spans="1:1">
      <c r="A87" s="1034">
        <f>IF('Форма 4.8'!$G$11="",1,0)</f>
        <v>1</v>
      </c>
    </row>
    <row r="88" spans="1:1">
      <c r="A88" s="1034">
        <f>IF('Форма 4.8'!$G$12="",1,0)</f>
        <v>1</v>
      </c>
    </row>
    <row r="89" spans="1:1">
      <c r="A89" s="1034">
        <f>IF('Форма 4.8'!$H$12="",1,0)</f>
        <v>1</v>
      </c>
    </row>
    <row r="90" spans="1:1">
      <c r="A90" s="1034">
        <f>IF('Форма 4.8'!$H$13="",1,0)</f>
        <v>1</v>
      </c>
    </row>
    <row r="91" spans="1:1">
      <c r="A91" s="1034">
        <f>IF('Форма 4.8'!$E$15="",1,0)</f>
        <v>1</v>
      </c>
    </row>
    <row r="92" spans="1:1">
      <c r="A92" s="1034">
        <f>IF('Форма 4.8'!$H$15="",1,0)</f>
        <v>1</v>
      </c>
    </row>
    <row r="93" spans="1:1">
      <c r="A93" s="1034">
        <f>IF('Форма 4.8'!$G$18="",1,0)</f>
        <v>1</v>
      </c>
    </row>
    <row r="94" spans="1:1">
      <c r="A94" s="1034">
        <f>IF('Форма 4.8'!$G$22="",1,0)</f>
        <v>1</v>
      </c>
    </row>
    <row r="95" spans="1:1">
      <c r="A95" s="1034">
        <f>IF('Форма 4.8'!$G$25="",1,0)</f>
        <v>1</v>
      </c>
    </row>
    <row r="96" spans="1:1">
      <c r="A96" s="1034">
        <f>IF('Форма 4.8'!$E$31="",1,0)</f>
        <v>1</v>
      </c>
    </row>
    <row r="97" spans="1:1">
      <c r="A97" s="1034">
        <f>IF('Форма 4.8'!$H$31="",1,0)</f>
        <v>1</v>
      </c>
    </row>
    <row r="98" spans="1:1">
      <c r="A98" s="1034">
        <f>IF('Форма 4.8'!$G$28="",1,0)</f>
        <v>1</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2">
        <f>IF(Территории!$E$12="",1,0)</f>
        <v>0</v>
      </c>
    </row>
    <row r="109" spans="1:1">
      <c r="A109" s="1102">
        <f>IF('Перечень тарифов'!$E$21="",1,0)</f>
        <v>0</v>
      </c>
    </row>
    <row r="110" spans="1:1">
      <c r="A110" s="1102">
        <f>IF('Перечень тарифов'!$F$21="",1,0)</f>
        <v>0</v>
      </c>
    </row>
    <row r="111" spans="1:1">
      <c r="A111" s="1102">
        <f>IF('Перечень тарифов'!$K$21="",1,0)</f>
        <v>0</v>
      </c>
    </row>
    <row r="112" spans="1:1">
      <c r="A112" s="1102">
        <f>IF('Перечень тарифов'!$O$21="",1,0)</f>
        <v>0</v>
      </c>
    </row>
    <row r="113" spans="1:1">
      <c r="A113" s="1102">
        <f>IF('Перечень тарифов'!$S$21="",1,0)</f>
        <v>0</v>
      </c>
    </row>
    <row r="114" spans="1:1">
      <c r="A114" s="1102">
        <f>IF('Перечень тарифов'!$G$21="",1,0)</f>
        <v>0</v>
      </c>
    </row>
    <row r="115" spans="1:1">
      <c r="A115" s="1102">
        <f>IF('Форма 4.2.2 | Т-передача ТЭ'!$O$24="",1,0)</f>
        <v>0</v>
      </c>
    </row>
    <row r="116" spans="1:1">
      <c r="A116" s="1102">
        <f>IF('Форма 4.2.2 | Т-передача ТЭ'!$Y$24="",1,0)</f>
        <v>0</v>
      </c>
    </row>
    <row r="117" spans="1:1">
      <c r="A117" s="1102">
        <f>IF('Форма 4.2.2 | Т-передача ТЭ'!$AA$24="",1,0)</f>
        <v>0</v>
      </c>
    </row>
    <row r="118" spans="1:1">
      <c r="A118" s="1102">
        <f>IF('Форма 4.2.2 | Т-передача ТЭ'!$V$24="",1,0)</f>
        <v>0</v>
      </c>
    </row>
    <row r="119" spans="1:1">
      <c r="A119" s="1102">
        <f>IF('Форма 4.2.2 | Т-передача ТЭ'!$Z$24="",1,0)</f>
        <v>0</v>
      </c>
    </row>
    <row r="120" spans="1:1">
      <c r="A120" s="1102">
        <f>IF('Форма 4.2.2 | Т-передача ТЭ'!$AB$24="",1,0)</f>
        <v>0</v>
      </c>
    </row>
    <row r="121" spans="1:1">
      <c r="A121" s="1102">
        <f>IF('Форма 4.2.2 | Т-передача ТЭ'!$AF$24="",1,0)</f>
        <v>0</v>
      </c>
    </row>
    <row r="122" spans="1:1">
      <c r="A122" s="1102">
        <f>IF('Форма 4.2.2 | Т-передача ТЭ'!$AH$24="",1,0)</f>
        <v>0</v>
      </c>
    </row>
    <row r="123" spans="1:1">
      <c r="A123" s="1102">
        <f>IF('Форма 4.2.2 | Т-передача ТЭ'!$AC$24="",1,0)</f>
        <v>0</v>
      </c>
    </row>
    <row r="124" spans="1:1">
      <c r="A124" s="1102">
        <f>IF('Форма 4.2.2 | Т-передача ТЭ'!$AG$24="",1,0)</f>
        <v>0</v>
      </c>
    </row>
    <row r="125" spans="1:1">
      <c r="A125" s="1102">
        <f>IF('Форма 4.2.2 | Т-передача ТЭ'!$AI$24="",1,0)</f>
        <v>0</v>
      </c>
    </row>
    <row r="126" spans="1:1">
      <c r="A126" s="1102">
        <f>IF('Форма 4.2.2 | Т-передача ТЭ'!$AM$24="",1,0)</f>
        <v>0</v>
      </c>
    </row>
    <row r="127" spans="1:1">
      <c r="A127" s="1102">
        <f>IF('Форма 4.2.2 | Т-передача ТЭ'!$AO$24="",1,0)</f>
        <v>0</v>
      </c>
    </row>
    <row r="128" spans="1:1">
      <c r="A128" s="1102">
        <f>IF('Форма 4.2.2 | Т-передача ТЭ'!$AJ$24="",1,0)</f>
        <v>0</v>
      </c>
    </row>
    <row r="129" spans="1:1">
      <c r="A129" s="1102">
        <f>IF('Форма 4.2.2 | Т-передача ТЭ'!$AN$24="",1,0)</f>
        <v>0</v>
      </c>
    </row>
    <row r="130" spans="1:1">
      <c r="A130" s="1102">
        <f>IF('Форма 4.2.2 | Т-передача ТЭ'!$AP$24="",1,0)</f>
        <v>0</v>
      </c>
    </row>
    <row r="131" spans="1:1">
      <c r="A131" s="1102">
        <f>IF('Форма 4.2.2 | Т-передача ТЭ'!$AT$24="",1,0)</f>
        <v>0</v>
      </c>
    </row>
    <row r="132" spans="1:1">
      <c r="A132" s="1102">
        <f>IF('Форма 4.2.2 | Т-передача ТЭ'!$AV$24="",1,0)</f>
        <v>0</v>
      </c>
    </row>
    <row r="133" spans="1:1">
      <c r="A133" s="1102">
        <f>IF('Форма 4.2.2 | Т-передача ТЭ'!$AQ$24="",1,0)</f>
        <v>0</v>
      </c>
    </row>
    <row r="134" spans="1:1">
      <c r="A134" s="1102">
        <f>IF('Форма 4.2.2 | Т-передача ТЭ'!$AU$24="",1,0)</f>
        <v>0</v>
      </c>
    </row>
    <row r="135" spans="1:1">
      <c r="A135" s="1102">
        <f>IF('Форма 4.2.2 | Т-передача ТЭ'!$AW$24="",1,0)</f>
        <v>0</v>
      </c>
    </row>
    <row r="136" spans="1:1">
      <c r="A136" s="1102">
        <f>IF('Форма 4.2.2 | Т-передача ТЭ'!$BA$24="",1,0)</f>
        <v>0</v>
      </c>
    </row>
    <row r="137" spans="1:1">
      <c r="A137" s="1102">
        <f>IF('Форма 4.2.2 | Т-передача ТЭ'!$BC$24="",1,0)</f>
        <v>0</v>
      </c>
    </row>
    <row r="138" spans="1:1">
      <c r="A138" s="1102">
        <f>IF('Форма 4.2.2 | Т-передача ТЭ'!$AX$24="",1,0)</f>
        <v>0</v>
      </c>
    </row>
    <row r="139" spans="1:1">
      <c r="A139" s="1102">
        <f>IF('Форма 4.2.2 | Т-передача ТЭ'!$BB$24="",1,0)</f>
        <v>0</v>
      </c>
    </row>
    <row r="140" spans="1:1">
      <c r="A140" s="1102">
        <f>IF('Форма 4.2.2 | Т-передача ТЭ'!$BD$24="",1,0)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2"/>
  </cols>
  <sheetData>
    <row r="1" spans="1:3">
      <c r="A1" s="1102" t="s">
        <v>512</v>
      </c>
      <c r="B1" s="1102" t="s">
        <v>513</v>
      </c>
      <c r="C1" s="1102" t="s">
        <v>67</v>
      </c>
    </row>
    <row r="2" spans="1:3">
      <c r="A2" s="1102">
        <v>4189678</v>
      </c>
      <c r="B2" s="1102" t="s">
        <v>2668</v>
      </c>
      <c r="C2" s="1102" t="s">
        <v>2669</v>
      </c>
    </row>
    <row r="3" spans="1:3">
      <c r="A3" s="1102">
        <v>4190415</v>
      </c>
      <c r="B3" s="1102" t="s">
        <v>2670</v>
      </c>
      <c r="C3" s="1102" t="s">
        <v>2669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3401</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2"/>
    <col min="2" max="2" width="65.28515625" style="1102" customWidth="1"/>
    <col min="3" max="3" width="41" style="1102" customWidth="1"/>
    <col min="4" max="16384" width="9.140625" style="1102"/>
  </cols>
  <sheetData>
    <row r="1" spans="1:2">
      <c r="A1" s="1102" t="s">
        <v>330</v>
      </c>
      <c r="B1" s="1102" t="s">
        <v>331</v>
      </c>
    </row>
    <row r="2" spans="1:2">
      <c r="A2" s="1102">
        <v>4213775</v>
      </c>
      <c r="B2" s="1102" t="s">
        <v>613</v>
      </c>
    </row>
    <row r="3" spans="1:2">
      <c r="A3" s="1102">
        <v>4213784</v>
      </c>
      <c r="B3" s="1102" t="s">
        <v>772</v>
      </c>
    </row>
    <row r="4" spans="1:2">
      <c r="A4" s="1102">
        <v>4213781</v>
      </c>
      <c r="B4" s="1102" t="s">
        <v>771</v>
      </c>
    </row>
    <row r="5" spans="1:2">
      <c r="A5" s="1102">
        <v>4213776</v>
      </c>
      <c r="B5" s="1102" t="s">
        <v>614</v>
      </c>
    </row>
    <row r="6" spans="1:2">
      <c r="A6" s="1102">
        <v>4213777</v>
      </c>
      <c r="B6" s="1102" t="s">
        <v>615</v>
      </c>
    </row>
    <row r="7" spans="1:2">
      <c r="A7" s="1102">
        <v>4238670</v>
      </c>
      <c r="B7" s="1102" t="s">
        <v>762</v>
      </c>
    </row>
    <row r="8" spans="1:2">
      <c r="A8" s="1102">
        <v>4213778</v>
      </c>
      <c r="B8" s="1102" t="s">
        <v>616</v>
      </c>
    </row>
    <row r="9" spans="1:2">
      <c r="A9" s="1102">
        <v>4213780</v>
      </c>
      <c r="B9" s="1102" t="s">
        <v>617</v>
      </c>
    </row>
    <row r="10" spans="1:2">
      <c r="A10" s="1102">
        <v>4213779</v>
      </c>
      <c r="B10" s="1102" t="s">
        <v>620</v>
      </c>
    </row>
    <row r="11" spans="1:2">
      <c r="A11" s="1102">
        <v>4213783</v>
      </c>
      <c r="B11" s="1102" t="s">
        <v>619</v>
      </c>
    </row>
    <row r="12" spans="1:2">
      <c r="A12" s="1102">
        <v>4213782</v>
      </c>
      <c r="B12" s="1102"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34" zoomScaleNormal="100" workbookViewId="0">
      <selection activeCell="I38" sqref="I38"/>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28494222</v>
      </c>
      <c r="G1" s="388"/>
      <c r="I1" s="388"/>
    </row>
    <row r="2" spans="1:12" s="18" customFormat="1" ht="14.25">
      <c r="A2" s="197"/>
      <c r="B2" s="90"/>
      <c r="E2" s="393" t="e">
        <f ca="1">"Код шаблона: " &amp; GetCode()</f>
        <v>#NAME?</v>
      </c>
      <c r="F2" s="442"/>
      <c r="G2" s="392"/>
      <c r="H2" s="392"/>
      <c r="I2" s="392"/>
      <c r="J2" s="392"/>
      <c r="K2" s="392"/>
      <c r="L2" s="392"/>
    </row>
    <row r="3" spans="1:12" ht="14.25">
      <c r="E3" s="394" t="e">
        <f ca="1">"Версия " &amp; GetVersion()</f>
        <v>#NAME?</v>
      </c>
      <c r="F3" s="442"/>
      <c r="G3" s="43"/>
      <c r="H3" s="43"/>
      <c r="I3" s="43"/>
      <c r="J3" s="43"/>
      <c r="K3" s="43"/>
      <c r="L3" s="261"/>
    </row>
    <row r="4" spans="1:12" s="372" customFormat="1" ht="6">
      <c r="A4" s="366"/>
      <c r="B4" s="367"/>
      <c r="C4" s="368"/>
      <c r="D4" s="369"/>
      <c r="E4" s="389"/>
      <c r="F4" s="390"/>
      <c r="G4" s="391"/>
      <c r="I4" s="373"/>
    </row>
    <row r="5" spans="1:12" ht="22.5">
      <c r="D5" s="24"/>
      <c r="E5" s="1146" t="s">
        <v>770</v>
      </c>
      <c r="F5" s="1147"/>
      <c r="G5" s="435"/>
      <c r="J5" s="309"/>
    </row>
    <row r="6" spans="1:12" s="372" customFormat="1" ht="6">
      <c r="A6" s="366"/>
      <c r="B6" s="367"/>
      <c r="C6" s="368"/>
      <c r="D6" s="369"/>
      <c r="E6" s="374"/>
      <c r="F6" s="375"/>
      <c r="G6" s="376"/>
      <c r="I6" s="373"/>
    </row>
    <row r="7" spans="1:12" ht="27">
      <c r="D7" s="24"/>
      <c r="E7" s="25" t="s">
        <v>52</v>
      </c>
      <c r="F7" s="328" t="s">
        <v>90</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8" t="s">
        <v>3397</v>
      </c>
      <c r="G11" s="381"/>
    </row>
    <row r="12" spans="1:12" ht="27">
      <c r="D12" s="24"/>
      <c r="E12" s="81" t="s">
        <v>473</v>
      </c>
      <c r="F12" s="1118" t="s">
        <v>3398</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777</v>
      </c>
      <c r="G15" s="383"/>
    </row>
    <row r="16" spans="1:12" ht="27" hidden="1">
      <c r="D16" s="24"/>
      <c r="E16" s="81" t="s">
        <v>600</v>
      </c>
      <c r="F16" s="331"/>
      <c r="G16" s="383"/>
    </row>
    <row r="17" spans="1:9" ht="19.5">
      <c r="D17" s="24"/>
      <c r="E17" s="25"/>
      <c r="F17" s="445" t="s">
        <v>608</v>
      </c>
      <c r="G17" s="21"/>
    </row>
    <row r="18" spans="1:9" ht="27">
      <c r="D18" s="24"/>
      <c r="E18" s="81" t="s">
        <v>502</v>
      </c>
      <c r="F18" s="329" t="s">
        <v>2671</v>
      </c>
      <c r="G18" s="383"/>
    </row>
    <row r="19" spans="1:9" ht="27">
      <c r="D19" s="24"/>
      <c r="E19" s="81" t="s">
        <v>597</v>
      </c>
      <c r="F19" s="330" t="s">
        <v>3395</v>
      </c>
      <c r="G19" s="383"/>
    </row>
    <row r="20" spans="1:9" ht="27">
      <c r="D20" s="24"/>
      <c r="E20" s="81" t="s">
        <v>596</v>
      </c>
      <c r="F20" s="329" t="s">
        <v>3396</v>
      </c>
      <c r="G20" s="383"/>
    </row>
    <row r="21" spans="1:9" ht="27">
      <c r="D21" s="24"/>
      <c r="E21" s="81" t="s">
        <v>501</v>
      </c>
      <c r="F21" s="329" t="s">
        <v>2672</v>
      </c>
      <c r="G21" s="383"/>
    </row>
    <row r="22" spans="1:9" ht="19.5" hidden="1">
      <c r="D22" s="24"/>
      <c r="E22" s="25"/>
      <c r="F22" s="445" t="s">
        <v>609</v>
      </c>
      <c r="G22" s="21"/>
    </row>
    <row r="23" spans="1:9" ht="27" hidden="1">
      <c r="D23" s="24"/>
      <c r="E23" s="81" t="s">
        <v>612</v>
      </c>
      <c r="F23" s="333"/>
      <c r="G23" s="383"/>
    </row>
    <row r="24" spans="1:9" ht="27" hidden="1">
      <c r="D24" s="24"/>
      <c r="E24" s="81" t="s">
        <v>611</v>
      </c>
      <c r="F24" s="331"/>
      <c r="G24" s="383"/>
    </row>
    <row r="25" spans="1:9" ht="27" hidden="1">
      <c r="D25" s="24"/>
      <c r="E25" s="81" t="s">
        <v>610</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2764</v>
      </c>
      <c r="G29" s="382"/>
    </row>
    <row r="30" spans="1:9" ht="27" hidden="1">
      <c r="C30" s="28"/>
      <c r="D30" s="29"/>
      <c r="E30" s="52" t="s">
        <v>203</v>
      </c>
      <c r="F30" s="333"/>
      <c r="G30" s="382"/>
    </row>
    <row r="31" spans="1:9" ht="27">
      <c r="C31" s="28"/>
      <c r="D31" s="29"/>
      <c r="E31" s="30" t="s">
        <v>53</v>
      </c>
      <c r="F31" s="332" t="s">
        <v>2765</v>
      </c>
      <c r="G31" s="382"/>
    </row>
    <row r="32" spans="1:9" ht="27">
      <c r="C32" s="28"/>
      <c r="D32" s="29"/>
      <c r="E32" s="30" t="s">
        <v>54</v>
      </c>
      <c r="F32" s="332" t="s">
        <v>2766</v>
      </c>
      <c r="G32" s="382"/>
      <c r="H32" s="31"/>
    </row>
    <row r="33" spans="1:9" s="372" customFormat="1" ht="6">
      <c r="A33" s="377"/>
      <c r="B33" s="367"/>
      <c r="C33" s="368"/>
      <c r="D33" s="378"/>
      <c r="E33" s="374"/>
      <c r="F33" s="379"/>
      <c r="G33" s="380"/>
      <c r="I33" s="373"/>
    </row>
    <row r="34" spans="1:9" ht="27">
      <c r="A34" s="199"/>
      <c r="D34" s="26"/>
      <c r="E34" s="799" t="s">
        <v>724</v>
      </c>
      <c r="F34" s="1119"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730</v>
      </c>
      <c r="F38" s="349" t="s">
        <v>85</v>
      </c>
      <c r="G38" s="383"/>
      <c r="I38" s="19"/>
    </row>
    <row r="39" spans="1:9" s="372" customFormat="1" ht="6">
      <c r="A39" s="377"/>
      <c r="B39" s="367"/>
      <c r="C39" s="368"/>
      <c r="D39" s="378"/>
      <c r="E39" s="374"/>
      <c r="F39" s="379"/>
      <c r="G39" s="380"/>
      <c r="I39" s="373"/>
    </row>
    <row r="40" spans="1:9" ht="27">
      <c r="A40" s="201"/>
      <c r="B40" s="92"/>
      <c r="D40" s="33"/>
      <c r="E40" s="32" t="s">
        <v>546</v>
      </c>
      <c r="F40" s="329" t="s">
        <v>2673</v>
      </c>
      <c r="G40" s="381"/>
    </row>
    <row r="41" spans="1:9" ht="27">
      <c r="A41" s="201"/>
      <c r="B41" s="92"/>
      <c r="D41" s="33"/>
      <c r="E41" s="41" t="s">
        <v>547</v>
      </c>
      <c r="F41" s="329" t="s">
        <v>2674</v>
      </c>
      <c r="G41" s="381"/>
    </row>
    <row r="42" spans="1:9" ht="19.5">
      <c r="D42" s="24"/>
      <c r="E42" s="25"/>
      <c r="F42" s="445" t="s">
        <v>579</v>
      </c>
      <c r="G42" s="21"/>
    </row>
    <row r="43" spans="1:9" ht="27">
      <c r="A43" s="201"/>
      <c r="D43" s="21"/>
      <c r="E43" s="443" t="s">
        <v>87</v>
      </c>
      <c r="F43" s="449" t="s">
        <v>2675</v>
      </c>
      <c r="G43" s="381"/>
    </row>
    <row r="44" spans="1:9" ht="27">
      <c r="A44" s="201"/>
      <c r="B44" s="92"/>
      <c r="D44" s="33"/>
      <c r="E44" s="443" t="s">
        <v>88</v>
      </c>
      <c r="F44" s="449" t="s">
        <v>2676</v>
      </c>
      <c r="G44" s="381"/>
    </row>
    <row r="45" spans="1:9" ht="27">
      <c r="A45" s="201"/>
      <c r="B45" s="92"/>
      <c r="D45" s="33"/>
      <c r="E45" s="443" t="s">
        <v>580</v>
      </c>
      <c r="F45" s="449" t="s">
        <v>2677</v>
      </c>
      <c r="G45" s="381"/>
    </row>
    <row r="46" spans="1:9" ht="27">
      <c r="D46" s="24"/>
      <c r="E46" s="444" t="s">
        <v>581</v>
      </c>
      <c r="F46" s="449" t="s">
        <v>2678</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algorithmName="SHA-512" hashValue="cwYvgIqpVGO2cY916hLayE2Jchuk9NLX/1ytUK0Upmhs1JjVLVoikTeiX2mn54EVQUy2SgLh1M/xX9WsGVFD7w==" saltValue="85QE3gppeX4a570G3s4UDg==" spinCount="100000"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2"/>
    <col min="2" max="2" width="65.28515625" style="1102" customWidth="1"/>
    <col min="3" max="3" width="41" style="1102" customWidth="1"/>
    <col min="4" max="16384" width="9.140625" style="1102"/>
  </cols>
  <sheetData>
    <row r="1" spans="1:2">
      <c r="A1" s="1102" t="s">
        <v>330</v>
      </c>
      <c r="B1" s="1102" t="s">
        <v>332</v>
      </c>
    </row>
    <row r="2" spans="1:2">
      <c r="A2" s="1102">
        <v>4190064</v>
      </c>
      <c r="B2" s="1102" t="s">
        <v>2658</v>
      </c>
    </row>
    <row r="3" spans="1:2">
      <c r="A3" s="1102">
        <v>4190065</v>
      </c>
      <c r="B3" s="1102" t="s">
        <v>2659</v>
      </c>
    </row>
    <row r="4" spans="1:2">
      <c r="A4" s="1102">
        <v>4190066</v>
      </c>
      <c r="B4" s="1102" t="s">
        <v>2660</v>
      </c>
    </row>
    <row r="5" spans="1:2">
      <c r="A5" s="1102">
        <v>4190067</v>
      </c>
      <c r="B5" s="1102" t="s">
        <v>2661</v>
      </c>
    </row>
    <row r="6" spans="1:2">
      <c r="A6" s="1102">
        <v>4190068</v>
      </c>
      <c r="B6" s="1102" t="s">
        <v>2662</v>
      </c>
    </row>
    <row r="7" spans="1:2">
      <c r="A7" s="1102">
        <v>4190069</v>
      </c>
      <c r="B7" s="1102" t="s">
        <v>2663</v>
      </c>
    </row>
    <row r="8" spans="1:2">
      <c r="A8" s="1102">
        <v>4190070</v>
      </c>
      <c r="B8" s="1102" t="s">
        <v>2664</v>
      </c>
    </row>
    <row r="9" spans="1:2">
      <c r="A9" s="1102">
        <v>4190071</v>
      </c>
      <c r="B9" s="1102" t="s">
        <v>2665</v>
      </c>
    </row>
    <row r="10" spans="1:2">
      <c r="A10" s="1102">
        <v>4190072</v>
      </c>
      <c r="B10" s="1102" t="s">
        <v>2666</v>
      </c>
    </row>
    <row r="11" spans="1:2">
      <c r="A11" s="1102">
        <v>4190073</v>
      </c>
      <c r="B11" s="1102" t="s">
        <v>2667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13"/>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2657</v>
      </c>
      <c r="B1" s="5" t="s">
        <v>2679</v>
      </c>
      <c r="C1" s="5" t="s">
        <v>2680</v>
      </c>
      <c r="D1" s="5" t="s">
        <v>2681</v>
      </c>
      <c r="E1" s="5" t="s">
        <v>2682</v>
      </c>
      <c r="F1" s="5" t="s">
        <v>2683</v>
      </c>
      <c r="G1" s="5" t="s">
        <v>2684</v>
      </c>
      <c r="H1" s="5" t="s">
        <v>2685</v>
      </c>
      <c r="I1" s="5" t="s">
        <v>2686</v>
      </c>
    </row>
    <row r="2" spans="1:10">
      <c r="A2" s="5">
        <v>1</v>
      </c>
      <c r="B2" s="5" t="s">
        <v>2687</v>
      </c>
      <c r="C2" s="5" t="s">
        <v>90</v>
      </c>
      <c r="D2" s="5" t="s">
        <v>2688</v>
      </c>
      <c r="E2" s="5" t="s">
        <v>2689</v>
      </c>
      <c r="F2" s="5" t="s">
        <v>2690</v>
      </c>
      <c r="G2" s="5" t="s">
        <v>2691</v>
      </c>
      <c r="J2" s="5" t="s">
        <v>3394</v>
      </c>
    </row>
    <row r="3" spans="1:10">
      <c r="A3" s="5">
        <v>2</v>
      </c>
      <c r="B3" s="5" t="s">
        <v>2687</v>
      </c>
      <c r="C3" s="5" t="s">
        <v>90</v>
      </c>
      <c r="D3" s="5" t="s">
        <v>2692</v>
      </c>
      <c r="E3" s="5" t="s">
        <v>2693</v>
      </c>
      <c r="F3" s="5" t="s">
        <v>2694</v>
      </c>
      <c r="G3" s="5" t="s">
        <v>2695</v>
      </c>
      <c r="J3" s="5" t="s">
        <v>3394</v>
      </c>
    </row>
    <row r="4" spans="1:10">
      <c r="A4" s="5">
        <v>3</v>
      </c>
      <c r="B4" s="5" t="s">
        <v>2687</v>
      </c>
      <c r="C4" s="5" t="s">
        <v>90</v>
      </c>
      <c r="D4" s="5" t="s">
        <v>2696</v>
      </c>
      <c r="E4" s="5" t="s">
        <v>2697</v>
      </c>
      <c r="F4" s="5" t="s">
        <v>2698</v>
      </c>
      <c r="G4" s="5" t="s">
        <v>2699</v>
      </c>
      <c r="J4" s="5" t="s">
        <v>3394</v>
      </c>
    </row>
    <row r="5" spans="1:10">
      <c r="A5" s="5">
        <v>4</v>
      </c>
      <c r="B5" s="5" t="s">
        <v>2687</v>
      </c>
      <c r="C5" s="5" t="s">
        <v>90</v>
      </c>
      <c r="D5" s="5" t="s">
        <v>2700</v>
      </c>
      <c r="E5" s="5" t="s">
        <v>2701</v>
      </c>
      <c r="F5" s="5" t="s">
        <v>2702</v>
      </c>
      <c r="G5" s="5" t="s">
        <v>2695</v>
      </c>
      <c r="J5" s="5" t="s">
        <v>3394</v>
      </c>
    </row>
    <row r="6" spans="1:10">
      <c r="A6" s="5">
        <v>5</v>
      </c>
      <c r="B6" s="5" t="s">
        <v>2687</v>
      </c>
      <c r="C6" s="5" t="s">
        <v>90</v>
      </c>
      <c r="D6" s="5" t="s">
        <v>2703</v>
      </c>
      <c r="E6" s="5" t="s">
        <v>2704</v>
      </c>
      <c r="F6" s="5" t="s">
        <v>2705</v>
      </c>
      <c r="G6" s="5" t="s">
        <v>2706</v>
      </c>
      <c r="J6" s="5" t="s">
        <v>3394</v>
      </c>
    </row>
    <row r="7" spans="1:10">
      <c r="A7" s="5">
        <v>6</v>
      </c>
      <c r="B7" s="5" t="s">
        <v>2687</v>
      </c>
      <c r="C7" s="5" t="s">
        <v>90</v>
      </c>
      <c r="D7" s="5" t="s">
        <v>2707</v>
      </c>
      <c r="E7" s="5" t="s">
        <v>2708</v>
      </c>
      <c r="F7" s="5" t="s">
        <v>2709</v>
      </c>
      <c r="G7" s="5" t="s">
        <v>2710</v>
      </c>
      <c r="J7" s="5" t="s">
        <v>3394</v>
      </c>
    </row>
    <row r="8" spans="1:10">
      <c r="A8" s="5">
        <v>7</v>
      </c>
      <c r="B8" s="5" t="s">
        <v>2687</v>
      </c>
      <c r="C8" s="5" t="s">
        <v>90</v>
      </c>
      <c r="D8" s="5" t="s">
        <v>2711</v>
      </c>
      <c r="E8" s="5" t="s">
        <v>2712</v>
      </c>
      <c r="F8" s="5" t="s">
        <v>2713</v>
      </c>
      <c r="G8" s="5" t="s">
        <v>2714</v>
      </c>
      <c r="J8" s="5" t="s">
        <v>3394</v>
      </c>
    </row>
    <row r="9" spans="1:10">
      <c r="A9" s="5">
        <v>8</v>
      </c>
      <c r="B9" s="5" t="s">
        <v>2687</v>
      </c>
      <c r="C9" s="5" t="s">
        <v>90</v>
      </c>
      <c r="D9" s="5" t="s">
        <v>2715</v>
      </c>
      <c r="E9" s="5" t="s">
        <v>2716</v>
      </c>
      <c r="F9" s="5" t="s">
        <v>2717</v>
      </c>
      <c r="G9" s="5" t="s">
        <v>2718</v>
      </c>
      <c r="J9" s="5" t="s">
        <v>3394</v>
      </c>
    </row>
    <row r="10" spans="1:10">
      <c r="A10" s="5">
        <v>9</v>
      </c>
      <c r="B10" s="5" t="s">
        <v>2687</v>
      </c>
      <c r="C10" s="5" t="s">
        <v>90</v>
      </c>
      <c r="D10" s="5" t="s">
        <v>2719</v>
      </c>
      <c r="E10" s="5" t="s">
        <v>2720</v>
      </c>
      <c r="F10" s="5" t="s">
        <v>2721</v>
      </c>
      <c r="G10" s="5" t="s">
        <v>2722</v>
      </c>
      <c r="J10" s="5" t="s">
        <v>3394</v>
      </c>
    </row>
    <row r="11" spans="1:10">
      <c r="A11" s="5">
        <v>10</v>
      </c>
      <c r="B11" s="5" t="s">
        <v>2687</v>
      </c>
      <c r="C11" s="5" t="s">
        <v>90</v>
      </c>
      <c r="D11" s="5" t="s">
        <v>2723</v>
      </c>
      <c r="E11" s="5" t="s">
        <v>2724</v>
      </c>
      <c r="F11" s="5" t="s">
        <v>2725</v>
      </c>
      <c r="G11" s="5" t="s">
        <v>2726</v>
      </c>
      <c r="J11" s="5" t="s">
        <v>3394</v>
      </c>
    </row>
    <row r="12" spans="1:10">
      <c r="A12" s="5">
        <v>11</v>
      </c>
      <c r="B12" s="5" t="s">
        <v>2687</v>
      </c>
      <c r="C12" s="5" t="s">
        <v>90</v>
      </c>
      <c r="D12" s="5" t="s">
        <v>2727</v>
      </c>
      <c r="E12" s="5" t="s">
        <v>2724</v>
      </c>
      <c r="F12" s="5" t="s">
        <v>2725</v>
      </c>
      <c r="G12" s="5" t="s">
        <v>2728</v>
      </c>
      <c r="H12" s="5" t="s">
        <v>2729</v>
      </c>
      <c r="J12" s="5" t="s">
        <v>3394</v>
      </c>
    </row>
    <row r="13" spans="1:10">
      <c r="A13" s="5">
        <v>12</v>
      </c>
      <c r="B13" s="5" t="s">
        <v>2687</v>
      </c>
      <c r="C13" s="5" t="s">
        <v>90</v>
      </c>
      <c r="D13" s="5" t="s">
        <v>2730</v>
      </c>
      <c r="E13" s="5" t="s">
        <v>2724</v>
      </c>
      <c r="F13" s="5" t="s">
        <v>2725</v>
      </c>
      <c r="G13" s="5" t="s">
        <v>2731</v>
      </c>
      <c r="J13" s="5" t="s">
        <v>3394</v>
      </c>
    </row>
    <row r="14" spans="1:10">
      <c r="A14" s="5">
        <v>13</v>
      </c>
      <c r="B14" s="5" t="s">
        <v>2687</v>
      </c>
      <c r="C14" s="5" t="s">
        <v>90</v>
      </c>
      <c r="D14" s="5" t="s">
        <v>2732</v>
      </c>
      <c r="E14" s="5" t="s">
        <v>2733</v>
      </c>
      <c r="F14" s="5" t="s">
        <v>2734</v>
      </c>
      <c r="G14" s="5" t="s">
        <v>2735</v>
      </c>
      <c r="J14" s="5" t="s">
        <v>3394</v>
      </c>
    </row>
    <row r="15" spans="1:10">
      <c r="A15" s="5">
        <v>14</v>
      </c>
      <c r="B15" s="5" t="s">
        <v>2687</v>
      </c>
      <c r="C15" s="5" t="s">
        <v>90</v>
      </c>
      <c r="D15" s="5" t="s">
        <v>2736</v>
      </c>
      <c r="E15" s="5" t="s">
        <v>2737</v>
      </c>
      <c r="F15" s="5" t="s">
        <v>2738</v>
      </c>
      <c r="G15" s="5" t="s">
        <v>2739</v>
      </c>
      <c r="J15" s="5" t="s">
        <v>3394</v>
      </c>
    </row>
    <row r="16" spans="1:10">
      <c r="A16" s="5">
        <v>15</v>
      </c>
      <c r="B16" s="5" t="s">
        <v>2687</v>
      </c>
      <c r="C16" s="5" t="s">
        <v>90</v>
      </c>
      <c r="D16" s="5" t="s">
        <v>2740</v>
      </c>
      <c r="E16" s="5" t="s">
        <v>2741</v>
      </c>
      <c r="F16" s="5" t="s">
        <v>2742</v>
      </c>
      <c r="G16" s="5" t="s">
        <v>2743</v>
      </c>
      <c r="J16" s="5" t="s">
        <v>3394</v>
      </c>
    </row>
    <row r="17" spans="1:10">
      <c r="A17" s="5">
        <v>16</v>
      </c>
      <c r="B17" s="5" t="s">
        <v>2687</v>
      </c>
      <c r="C17" s="5" t="s">
        <v>90</v>
      </c>
      <c r="D17" s="5" t="s">
        <v>2744</v>
      </c>
      <c r="E17" s="5" t="s">
        <v>2745</v>
      </c>
      <c r="F17" s="5" t="s">
        <v>2746</v>
      </c>
      <c r="G17" s="5" t="s">
        <v>2743</v>
      </c>
      <c r="J17" s="5" t="s">
        <v>3394</v>
      </c>
    </row>
    <row r="18" spans="1:10">
      <c r="A18" s="5">
        <v>17</v>
      </c>
      <c r="B18" s="5" t="s">
        <v>2687</v>
      </c>
      <c r="C18" s="5" t="s">
        <v>90</v>
      </c>
      <c r="D18" s="5" t="s">
        <v>2747</v>
      </c>
      <c r="E18" s="5" t="s">
        <v>2748</v>
      </c>
      <c r="F18" s="5" t="s">
        <v>2749</v>
      </c>
      <c r="G18" s="5" t="s">
        <v>2750</v>
      </c>
      <c r="J18" s="5" t="s">
        <v>3394</v>
      </c>
    </row>
    <row r="19" spans="1:10">
      <c r="A19" s="5">
        <v>18</v>
      </c>
      <c r="B19" s="5" t="s">
        <v>2687</v>
      </c>
      <c r="C19" s="5" t="s">
        <v>90</v>
      </c>
      <c r="D19" s="5" t="s">
        <v>2751</v>
      </c>
      <c r="E19" s="5" t="s">
        <v>2752</v>
      </c>
      <c r="F19" s="5" t="s">
        <v>2753</v>
      </c>
      <c r="G19" s="5" t="s">
        <v>2754</v>
      </c>
      <c r="J19" s="5" t="s">
        <v>3394</v>
      </c>
    </row>
    <row r="20" spans="1:10">
      <c r="A20" s="5">
        <v>19</v>
      </c>
      <c r="B20" s="5" t="s">
        <v>2687</v>
      </c>
      <c r="C20" s="5" t="s">
        <v>90</v>
      </c>
      <c r="D20" s="5" t="s">
        <v>2755</v>
      </c>
      <c r="E20" s="5" t="s">
        <v>2756</v>
      </c>
      <c r="F20" s="5" t="s">
        <v>2757</v>
      </c>
      <c r="G20" s="5" t="s">
        <v>2758</v>
      </c>
      <c r="J20" s="5" t="s">
        <v>3394</v>
      </c>
    </row>
    <row r="21" spans="1:10">
      <c r="A21" s="5">
        <v>20</v>
      </c>
      <c r="B21" s="5" t="s">
        <v>2687</v>
      </c>
      <c r="C21" s="5" t="s">
        <v>90</v>
      </c>
      <c r="D21" s="5" t="s">
        <v>2759</v>
      </c>
      <c r="E21" s="5" t="s">
        <v>2760</v>
      </c>
      <c r="F21" s="5" t="s">
        <v>2761</v>
      </c>
      <c r="G21" s="5" t="s">
        <v>2762</v>
      </c>
      <c r="J21" s="5" t="s">
        <v>3394</v>
      </c>
    </row>
    <row r="22" spans="1:10">
      <c r="A22" s="5">
        <v>21</v>
      </c>
      <c r="B22" s="5" t="s">
        <v>2687</v>
      </c>
      <c r="C22" s="5" t="s">
        <v>90</v>
      </c>
      <c r="D22" s="5" t="s">
        <v>2763</v>
      </c>
      <c r="E22" s="5" t="s">
        <v>2764</v>
      </c>
      <c r="F22" s="5" t="s">
        <v>2765</v>
      </c>
      <c r="G22" s="5" t="s">
        <v>2766</v>
      </c>
      <c r="J22" s="5" t="s">
        <v>3394</v>
      </c>
    </row>
    <row r="23" spans="1:10">
      <c r="A23" s="5">
        <v>22</v>
      </c>
      <c r="B23" s="5" t="s">
        <v>2687</v>
      </c>
      <c r="C23" s="5" t="s">
        <v>90</v>
      </c>
      <c r="D23" s="5" t="s">
        <v>2767</v>
      </c>
      <c r="E23" s="5" t="s">
        <v>2768</v>
      </c>
      <c r="F23" s="5" t="s">
        <v>2769</v>
      </c>
      <c r="G23" s="5" t="s">
        <v>2770</v>
      </c>
      <c r="J23" s="5" t="s">
        <v>3394</v>
      </c>
    </row>
    <row r="24" spans="1:10">
      <c r="A24" s="5">
        <v>23</v>
      </c>
      <c r="B24" s="5" t="s">
        <v>2687</v>
      </c>
      <c r="C24" s="5" t="s">
        <v>90</v>
      </c>
      <c r="D24" s="5" t="s">
        <v>2771</v>
      </c>
      <c r="E24" s="5" t="s">
        <v>2772</v>
      </c>
      <c r="F24" s="5" t="s">
        <v>2773</v>
      </c>
      <c r="G24" s="5" t="s">
        <v>2774</v>
      </c>
      <c r="J24" s="5" t="s">
        <v>3394</v>
      </c>
    </row>
    <row r="25" spans="1:10">
      <c r="A25" s="5">
        <v>24</v>
      </c>
      <c r="B25" s="5" t="s">
        <v>2687</v>
      </c>
      <c r="C25" s="5" t="s">
        <v>90</v>
      </c>
      <c r="D25" s="5" t="s">
        <v>2775</v>
      </c>
      <c r="E25" s="5" t="s">
        <v>2776</v>
      </c>
      <c r="F25" s="5" t="s">
        <v>2777</v>
      </c>
      <c r="G25" s="5" t="s">
        <v>2735</v>
      </c>
      <c r="J25" s="5" t="s">
        <v>3394</v>
      </c>
    </row>
    <row r="26" spans="1:10">
      <c r="A26" s="5">
        <v>25</v>
      </c>
      <c r="B26" s="5" t="s">
        <v>2687</v>
      </c>
      <c r="C26" s="5" t="s">
        <v>90</v>
      </c>
      <c r="D26" s="5" t="s">
        <v>2778</v>
      </c>
      <c r="E26" s="5" t="s">
        <v>2779</v>
      </c>
      <c r="F26" s="5" t="s">
        <v>2780</v>
      </c>
      <c r="G26" s="5" t="s">
        <v>2758</v>
      </c>
      <c r="J26" s="5" t="s">
        <v>3394</v>
      </c>
    </row>
    <row r="27" spans="1:10">
      <c r="A27" s="5">
        <v>26</v>
      </c>
      <c r="B27" s="5" t="s">
        <v>2687</v>
      </c>
      <c r="C27" s="5" t="s">
        <v>90</v>
      </c>
      <c r="D27" s="5" t="s">
        <v>2781</v>
      </c>
      <c r="E27" s="5" t="s">
        <v>2782</v>
      </c>
      <c r="F27" s="5" t="s">
        <v>2783</v>
      </c>
      <c r="G27" s="5" t="s">
        <v>2784</v>
      </c>
      <c r="J27" s="5" t="s">
        <v>3394</v>
      </c>
    </row>
    <row r="28" spans="1:10">
      <c r="A28" s="5">
        <v>27</v>
      </c>
      <c r="B28" s="5" t="s">
        <v>2687</v>
      </c>
      <c r="C28" s="5" t="s">
        <v>90</v>
      </c>
      <c r="D28" s="5" t="s">
        <v>2785</v>
      </c>
      <c r="E28" s="5" t="s">
        <v>2786</v>
      </c>
      <c r="F28" s="5" t="s">
        <v>2787</v>
      </c>
      <c r="G28" s="5" t="s">
        <v>2774</v>
      </c>
      <c r="J28" s="5" t="s">
        <v>3394</v>
      </c>
    </row>
    <row r="29" spans="1:10">
      <c r="A29" s="5">
        <v>28</v>
      </c>
      <c r="B29" s="5" t="s">
        <v>2687</v>
      </c>
      <c r="C29" s="5" t="s">
        <v>90</v>
      </c>
      <c r="D29" s="5" t="s">
        <v>2788</v>
      </c>
      <c r="E29" s="5" t="s">
        <v>2789</v>
      </c>
      <c r="F29" s="5" t="s">
        <v>2790</v>
      </c>
      <c r="G29" s="5" t="s">
        <v>2762</v>
      </c>
      <c r="J29" s="5" t="s">
        <v>3394</v>
      </c>
    </row>
    <row r="30" spans="1:10">
      <c r="A30" s="5">
        <v>29</v>
      </c>
      <c r="B30" s="5" t="s">
        <v>2687</v>
      </c>
      <c r="C30" s="5" t="s">
        <v>90</v>
      </c>
      <c r="D30" s="5" t="s">
        <v>2791</v>
      </c>
      <c r="E30" s="5" t="s">
        <v>2792</v>
      </c>
      <c r="F30" s="5" t="s">
        <v>2793</v>
      </c>
      <c r="G30" s="5" t="s">
        <v>2794</v>
      </c>
      <c r="J30" s="5" t="s">
        <v>3394</v>
      </c>
    </row>
    <row r="31" spans="1:10">
      <c r="A31" s="5">
        <v>30</v>
      </c>
      <c r="B31" s="5" t="s">
        <v>2687</v>
      </c>
      <c r="C31" s="5" t="s">
        <v>90</v>
      </c>
      <c r="D31" s="5" t="s">
        <v>2795</v>
      </c>
      <c r="E31" s="5" t="s">
        <v>2796</v>
      </c>
      <c r="F31" s="5" t="s">
        <v>2797</v>
      </c>
      <c r="G31" s="5" t="s">
        <v>2798</v>
      </c>
      <c r="J31" s="5" t="s">
        <v>3394</v>
      </c>
    </row>
    <row r="32" spans="1:10">
      <c r="A32" s="5">
        <v>31</v>
      </c>
      <c r="B32" s="5" t="s">
        <v>2687</v>
      </c>
      <c r="C32" s="5" t="s">
        <v>90</v>
      </c>
      <c r="D32" s="5" t="s">
        <v>2799</v>
      </c>
      <c r="E32" s="5" t="s">
        <v>2800</v>
      </c>
      <c r="F32" s="5" t="s">
        <v>2801</v>
      </c>
      <c r="G32" s="5" t="s">
        <v>2735</v>
      </c>
      <c r="J32" s="5" t="s">
        <v>3394</v>
      </c>
    </row>
    <row r="33" spans="1:10">
      <c r="A33" s="5">
        <v>32</v>
      </c>
      <c r="B33" s="5" t="s">
        <v>2687</v>
      </c>
      <c r="C33" s="5" t="s">
        <v>90</v>
      </c>
      <c r="D33" s="5" t="s">
        <v>2802</v>
      </c>
      <c r="E33" s="5" t="s">
        <v>2803</v>
      </c>
      <c r="F33" s="5" t="s">
        <v>2804</v>
      </c>
      <c r="G33" s="5" t="s">
        <v>2743</v>
      </c>
      <c r="J33" s="5" t="s">
        <v>3394</v>
      </c>
    </row>
    <row r="34" spans="1:10">
      <c r="A34" s="5">
        <v>33</v>
      </c>
      <c r="B34" s="5" t="s">
        <v>2687</v>
      </c>
      <c r="C34" s="5" t="s">
        <v>90</v>
      </c>
      <c r="D34" s="5" t="s">
        <v>2805</v>
      </c>
      <c r="E34" s="5" t="s">
        <v>2806</v>
      </c>
      <c r="F34" s="5" t="s">
        <v>2807</v>
      </c>
      <c r="G34" s="5" t="s">
        <v>2762</v>
      </c>
      <c r="H34" s="5" t="s">
        <v>2808</v>
      </c>
      <c r="J34" s="5" t="s">
        <v>3394</v>
      </c>
    </row>
    <row r="35" spans="1:10">
      <c r="A35" s="5">
        <v>34</v>
      </c>
      <c r="B35" s="5" t="s">
        <v>2687</v>
      </c>
      <c r="C35" s="5" t="s">
        <v>90</v>
      </c>
      <c r="D35" s="5" t="s">
        <v>2809</v>
      </c>
      <c r="E35" s="5" t="s">
        <v>2810</v>
      </c>
      <c r="F35" s="5" t="s">
        <v>2811</v>
      </c>
      <c r="G35" s="5" t="s">
        <v>2774</v>
      </c>
      <c r="J35" s="5" t="s">
        <v>3394</v>
      </c>
    </row>
    <row r="36" spans="1:10">
      <c r="A36" s="5">
        <v>35</v>
      </c>
      <c r="B36" s="5" t="s">
        <v>2687</v>
      </c>
      <c r="C36" s="5" t="s">
        <v>90</v>
      </c>
      <c r="D36" s="5" t="s">
        <v>2812</v>
      </c>
      <c r="E36" s="5" t="s">
        <v>2813</v>
      </c>
      <c r="F36" s="5" t="s">
        <v>2814</v>
      </c>
      <c r="G36" s="5" t="s">
        <v>2774</v>
      </c>
      <c r="J36" s="5" t="s">
        <v>3394</v>
      </c>
    </row>
    <row r="37" spans="1:10">
      <c r="A37" s="5">
        <v>36</v>
      </c>
      <c r="B37" s="5" t="s">
        <v>2687</v>
      </c>
      <c r="C37" s="5" t="s">
        <v>90</v>
      </c>
      <c r="D37" s="5" t="s">
        <v>2815</v>
      </c>
      <c r="E37" s="5" t="s">
        <v>2816</v>
      </c>
      <c r="F37" s="5" t="s">
        <v>2817</v>
      </c>
      <c r="G37" s="5" t="s">
        <v>2818</v>
      </c>
      <c r="J37" s="5" t="s">
        <v>3394</v>
      </c>
    </row>
    <row r="38" spans="1:10">
      <c r="A38" s="5">
        <v>37</v>
      </c>
      <c r="B38" s="5" t="s">
        <v>2687</v>
      </c>
      <c r="C38" s="5" t="s">
        <v>90</v>
      </c>
      <c r="D38" s="5" t="s">
        <v>2819</v>
      </c>
      <c r="E38" s="5" t="s">
        <v>2820</v>
      </c>
      <c r="F38" s="5" t="s">
        <v>2821</v>
      </c>
      <c r="G38" s="5" t="s">
        <v>2798</v>
      </c>
      <c r="J38" s="5" t="s">
        <v>3394</v>
      </c>
    </row>
    <row r="39" spans="1:10">
      <c r="A39" s="5">
        <v>38</v>
      </c>
      <c r="B39" s="5" t="s">
        <v>2687</v>
      </c>
      <c r="C39" s="5" t="s">
        <v>90</v>
      </c>
      <c r="D39" s="5" t="s">
        <v>2822</v>
      </c>
      <c r="E39" s="5" t="s">
        <v>2823</v>
      </c>
      <c r="F39" s="5" t="s">
        <v>2824</v>
      </c>
      <c r="G39" s="5" t="s">
        <v>2825</v>
      </c>
      <c r="J39" s="5" t="s">
        <v>3394</v>
      </c>
    </row>
    <row r="40" spans="1:10">
      <c r="A40" s="5">
        <v>39</v>
      </c>
      <c r="B40" s="5" t="s">
        <v>2687</v>
      </c>
      <c r="C40" s="5" t="s">
        <v>90</v>
      </c>
      <c r="D40" s="5" t="s">
        <v>2826</v>
      </c>
      <c r="E40" s="5" t="s">
        <v>2827</v>
      </c>
      <c r="F40" s="5" t="s">
        <v>2828</v>
      </c>
      <c r="G40" s="5" t="s">
        <v>2829</v>
      </c>
      <c r="J40" s="5" t="s">
        <v>3394</v>
      </c>
    </row>
    <row r="41" spans="1:10">
      <c r="A41" s="5">
        <v>40</v>
      </c>
      <c r="B41" s="5" t="s">
        <v>2687</v>
      </c>
      <c r="C41" s="5" t="s">
        <v>90</v>
      </c>
      <c r="D41" s="5" t="s">
        <v>2830</v>
      </c>
      <c r="E41" s="5" t="s">
        <v>2831</v>
      </c>
      <c r="F41" s="5" t="s">
        <v>2832</v>
      </c>
      <c r="G41" s="5" t="s">
        <v>2691</v>
      </c>
      <c r="H41" s="5" t="s">
        <v>2833</v>
      </c>
      <c r="J41" s="5" t="s">
        <v>3394</v>
      </c>
    </row>
    <row r="42" spans="1:10">
      <c r="A42" s="5">
        <v>41</v>
      </c>
      <c r="B42" s="5" t="s">
        <v>2687</v>
      </c>
      <c r="C42" s="5" t="s">
        <v>90</v>
      </c>
      <c r="D42" s="5" t="s">
        <v>2834</v>
      </c>
      <c r="E42" s="5" t="s">
        <v>2835</v>
      </c>
      <c r="F42" s="5" t="s">
        <v>2836</v>
      </c>
      <c r="G42" s="5" t="s">
        <v>2766</v>
      </c>
      <c r="J42" s="5" t="s">
        <v>3394</v>
      </c>
    </row>
    <row r="43" spans="1:10">
      <c r="A43" s="5">
        <v>42</v>
      </c>
      <c r="B43" s="5" t="s">
        <v>2687</v>
      </c>
      <c r="C43" s="5" t="s">
        <v>90</v>
      </c>
      <c r="D43" s="5" t="s">
        <v>2837</v>
      </c>
      <c r="E43" s="5" t="s">
        <v>2838</v>
      </c>
      <c r="F43" s="5" t="s">
        <v>2839</v>
      </c>
      <c r="G43" s="5" t="s">
        <v>2691</v>
      </c>
      <c r="J43" s="5" t="s">
        <v>3394</v>
      </c>
    </row>
    <row r="44" spans="1:10">
      <c r="A44" s="5">
        <v>43</v>
      </c>
      <c r="B44" s="5" t="s">
        <v>2687</v>
      </c>
      <c r="C44" s="5" t="s">
        <v>90</v>
      </c>
      <c r="D44" s="5" t="s">
        <v>2840</v>
      </c>
      <c r="E44" s="5" t="s">
        <v>2841</v>
      </c>
      <c r="F44" s="5" t="s">
        <v>2842</v>
      </c>
      <c r="G44" s="5" t="s">
        <v>2743</v>
      </c>
      <c r="J44" s="5" t="s">
        <v>3394</v>
      </c>
    </row>
    <row r="45" spans="1:10">
      <c r="A45" s="5">
        <v>44</v>
      </c>
      <c r="B45" s="5" t="s">
        <v>2687</v>
      </c>
      <c r="C45" s="5" t="s">
        <v>90</v>
      </c>
      <c r="D45" s="5" t="s">
        <v>2844</v>
      </c>
      <c r="E45" s="5" t="s">
        <v>2845</v>
      </c>
      <c r="F45" s="5" t="s">
        <v>2846</v>
      </c>
      <c r="G45" s="5" t="s">
        <v>2847</v>
      </c>
      <c r="J45" s="5" t="s">
        <v>3394</v>
      </c>
    </row>
    <row r="46" spans="1:10">
      <c r="A46" s="5">
        <v>45</v>
      </c>
      <c r="B46" s="5" t="s">
        <v>2687</v>
      </c>
      <c r="C46" s="5" t="s">
        <v>90</v>
      </c>
      <c r="D46" s="5" t="s">
        <v>2848</v>
      </c>
      <c r="E46" s="5" t="s">
        <v>2849</v>
      </c>
      <c r="F46" s="5" t="s">
        <v>2839</v>
      </c>
      <c r="G46" s="5" t="s">
        <v>2850</v>
      </c>
      <c r="J46" s="5" t="s">
        <v>3394</v>
      </c>
    </row>
    <row r="47" spans="1:10">
      <c r="A47" s="5">
        <v>46</v>
      </c>
      <c r="B47" s="5" t="s">
        <v>2687</v>
      </c>
      <c r="C47" s="5" t="s">
        <v>90</v>
      </c>
      <c r="D47" s="5" t="s">
        <v>2851</v>
      </c>
      <c r="E47" s="5" t="s">
        <v>2852</v>
      </c>
      <c r="F47" s="5" t="s">
        <v>2853</v>
      </c>
      <c r="G47" s="5" t="s">
        <v>2854</v>
      </c>
      <c r="J47" s="5" t="s">
        <v>3394</v>
      </c>
    </row>
    <row r="48" spans="1:10">
      <c r="A48" s="5">
        <v>47</v>
      </c>
      <c r="B48" s="5" t="s">
        <v>2687</v>
      </c>
      <c r="C48" s="5" t="s">
        <v>90</v>
      </c>
      <c r="D48" s="5" t="s">
        <v>2856</v>
      </c>
      <c r="E48" s="5" t="s">
        <v>2857</v>
      </c>
      <c r="F48" s="5" t="s">
        <v>2858</v>
      </c>
      <c r="G48" s="5" t="s">
        <v>2758</v>
      </c>
      <c r="J48" s="5" t="s">
        <v>3394</v>
      </c>
    </row>
    <row r="49" spans="1:10">
      <c r="A49" s="5">
        <v>48</v>
      </c>
      <c r="B49" s="5" t="s">
        <v>2687</v>
      </c>
      <c r="C49" s="5" t="s">
        <v>90</v>
      </c>
      <c r="D49" s="5" t="s">
        <v>2859</v>
      </c>
      <c r="E49" s="5" t="s">
        <v>2860</v>
      </c>
      <c r="F49" s="5" t="s">
        <v>2861</v>
      </c>
      <c r="G49" s="5" t="s">
        <v>2774</v>
      </c>
      <c r="J49" s="5" t="s">
        <v>3394</v>
      </c>
    </row>
    <row r="50" spans="1:10">
      <c r="A50" s="5">
        <v>49</v>
      </c>
      <c r="B50" s="5" t="s">
        <v>2687</v>
      </c>
      <c r="C50" s="5" t="s">
        <v>90</v>
      </c>
      <c r="D50" s="5" t="s">
        <v>2864</v>
      </c>
      <c r="E50" s="5" t="s">
        <v>2865</v>
      </c>
      <c r="F50" s="5" t="s">
        <v>2866</v>
      </c>
      <c r="G50" s="5" t="s">
        <v>2691</v>
      </c>
      <c r="J50" s="5" t="s">
        <v>3394</v>
      </c>
    </row>
    <row r="51" spans="1:10">
      <c r="A51" s="5">
        <v>50</v>
      </c>
      <c r="B51" s="5" t="s">
        <v>2687</v>
      </c>
      <c r="C51" s="5" t="s">
        <v>90</v>
      </c>
      <c r="D51" s="5" t="s">
        <v>2867</v>
      </c>
      <c r="E51" s="5" t="s">
        <v>2868</v>
      </c>
      <c r="F51" s="5" t="s">
        <v>2869</v>
      </c>
      <c r="G51" s="5" t="s">
        <v>2870</v>
      </c>
      <c r="J51" s="5" t="s">
        <v>3394</v>
      </c>
    </row>
    <row r="52" spans="1:10">
      <c r="A52" s="5">
        <v>51</v>
      </c>
      <c r="B52" s="5" t="s">
        <v>2687</v>
      </c>
      <c r="C52" s="5" t="s">
        <v>90</v>
      </c>
      <c r="D52" s="5" t="s">
        <v>2871</v>
      </c>
      <c r="E52" s="5" t="s">
        <v>2872</v>
      </c>
      <c r="F52" s="5" t="s">
        <v>2832</v>
      </c>
      <c r="G52" s="5" t="s">
        <v>2873</v>
      </c>
      <c r="J52" s="5" t="s">
        <v>3394</v>
      </c>
    </row>
    <row r="53" spans="1:10">
      <c r="A53" s="5">
        <v>52</v>
      </c>
      <c r="B53" s="5" t="s">
        <v>2687</v>
      </c>
      <c r="C53" s="5" t="s">
        <v>90</v>
      </c>
      <c r="D53" s="5" t="s">
        <v>2874</v>
      </c>
      <c r="E53" s="5" t="s">
        <v>2875</v>
      </c>
      <c r="F53" s="5" t="s">
        <v>2876</v>
      </c>
      <c r="G53" s="5" t="s">
        <v>2855</v>
      </c>
      <c r="J53" s="5" t="s">
        <v>3394</v>
      </c>
    </row>
    <row r="54" spans="1:10">
      <c r="A54" s="5">
        <v>53</v>
      </c>
      <c r="B54" s="5" t="s">
        <v>2687</v>
      </c>
      <c r="C54" s="5" t="s">
        <v>90</v>
      </c>
      <c r="D54" s="5" t="s">
        <v>2878</v>
      </c>
      <c r="E54" s="5" t="s">
        <v>2879</v>
      </c>
      <c r="F54" s="5" t="s">
        <v>2880</v>
      </c>
      <c r="G54" s="5" t="s">
        <v>2881</v>
      </c>
      <c r="J54" s="5" t="s">
        <v>3394</v>
      </c>
    </row>
    <row r="55" spans="1:10">
      <c r="A55" s="5">
        <v>54</v>
      </c>
      <c r="B55" s="5" t="s">
        <v>2687</v>
      </c>
      <c r="C55" s="5" t="s">
        <v>90</v>
      </c>
      <c r="D55" s="5" t="s">
        <v>2882</v>
      </c>
      <c r="E55" s="5" t="s">
        <v>2883</v>
      </c>
      <c r="F55" s="5" t="s">
        <v>2884</v>
      </c>
      <c r="G55" s="5" t="s">
        <v>2885</v>
      </c>
      <c r="J55" s="5" t="s">
        <v>3394</v>
      </c>
    </row>
    <row r="56" spans="1:10">
      <c r="A56" s="5">
        <v>55</v>
      </c>
      <c r="B56" s="5" t="s">
        <v>2687</v>
      </c>
      <c r="C56" s="5" t="s">
        <v>90</v>
      </c>
      <c r="D56" s="5" t="s">
        <v>2887</v>
      </c>
      <c r="E56" s="5" t="s">
        <v>2888</v>
      </c>
      <c r="F56" s="5" t="s">
        <v>2889</v>
      </c>
      <c r="G56" s="5" t="s">
        <v>2890</v>
      </c>
      <c r="J56" s="5" t="s">
        <v>3394</v>
      </c>
    </row>
    <row r="57" spans="1:10">
      <c r="A57" s="5">
        <v>56</v>
      </c>
      <c r="B57" s="5" t="s">
        <v>2687</v>
      </c>
      <c r="C57" s="5" t="s">
        <v>90</v>
      </c>
      <c r="D57" s="5" t="s">
        <v>2891</v>
      </c>
      <c r="E57" s="5" t="s">
        <v>2892</v>
      </c>
      <c r="F57" s="5" t="s">
        <v>2893</v>
      </c>
      <c r="G57" s="5" t="s">
        <v>2691</v>
      </c>
      <c r="J57" s="5" t="s">
        <v>3394</v>
      </c>
    </row>
    <row r="58" spans="1:10">
      <c r="A58" s="5">
        <v>57</v>
      </c>
      <c r="B58" s="5" t="s">
        <v>2687</v>
      </c>
      <c r="C58" s="5" t="s">
        <v>90</v>
      </c>
      <c r="D58" s="5" t="s">
        <v>2894</v>
      </c>
      <c r="E58" s="5" t="s">
        <v>2895</v>
      </c>
      <c r="F58" s="5" t="s">
        <v>2832</v>
      </c>
      <c r="G58" s="5" t="s">
        <v>2896</v>
      </c>
      <c r="J58" s="5" t="s">
        <v>3394</v>
      </c>
    </row>
    <row r="59" spans="1:10">
      <c r="A59" s="5">
        <v>58</v>
      </c>
      <c r="B59" s="5" t="s">
        <v>2687</v>
      </c>
      <c r="C59" s="5" t="s">
        <v>90</v>
      </c>
      <c r="D59" s="5" t="s">
        <v>2897</v>
      </c>
      <c r="E59" s="5" t="s">
        <v>2898</v>
      </c>
      <c r="F59" s="5" t="s">
        <v>2832</v>
      </c>
      <c r="G59" s="5" t="s">
        <v>2899</v>
      </c>
      <c r="J59" s="5" t="s">
        <v>3394</v>
      </c>
    </row>
    <row r="60" spans="1:10">
      <c r="A60" s="5">
        <v>59</v>
      </c>
      <c r="B60" s="5" t="s">
        <v>2687</v>
      </c>
      <c r="C60" s="5" t="s">
        <v>90</v>
      </c>
      <c r="D60" s="5" t="s">
        <v>2900</v>
      </c>
      <c r="E60" s="5" t="s">
        <v>2901</v>
      </c>
      <c r="F60" s="5" t="s">
        <v>2828</v>
      </c>
      <c r="G60" s="5" t="s">
        <v>2902</v>
      </c>
      <c r="J60" s="5" t="s">
        <v>3394</v>
      </c>
    </row>
    <row r="61" spans="1:10">
      <c r="A61" s="5">
        <v>60</v>
      </c>
      <c r="B61" s="5" t="s">
        <v>2687</v>
      </c>
      <c r="C61" s="5" t="s">
        <v>90</v>
      </c>
      <c r="D61" s="5" t="s">
        <v>2903</v>
      </c>
      <c r="E61" s="5" t="s">
        <v>2904</v>
      </c>
      <c r="F61" s="5" t="s">
        <v>2839</v>
      </c>
      <c r="G61" s="5" t="s">
        <v>2905</v>
      </c>
      <c r="J61" s="5" t="s">
        <v>3394</v>
      </c>
    </row>
    <row r="62" spans="1:10">
      <c r="A62" s="5">
        <v>61</v>
      </c>
      <c r="B62" s="5" t="s">
        <v>2687</v>
      </c>
      <c r="C62" s="5" t="s">
        <v>90</v>
      </c>
      <c r="D62" s="5" t="s">
        <v>2906</v>
      </c>
      <c r="E62" s="5" t="s">
        <v>2907</v>
      </c>
      <c r="F62" s="5" t="s">
        <v>2869</v>
      </c>
      <c r="G62" s="5" t="s">
        <v>2908</v>
      </c>
      <c r="J62" s="5" t="s">
        <v>3394</v>
      </c>
    </row>
    <row r="63" spans="1:10">
      <c r="A63" s="5">
        <v>62</v>
      </c>
      <c r="B63" s="5" t="s">
        <v>2687</v>
      </c>
      <c r="C63" s="5" t="s">
        <v>90</v>
      </c>
      <c r="D63" s="5" t="s">
        <v>2909</v>
      </c>
      <c r="E63" s="5" t="s">
        <v>2910</v>
      </c>
      <c r="F63" s="5" t="s">
        <v>2911</v>
      </c>
      <c r="G63" s="5" t="s">
        <v>2863</v>
      </c>
      <c r="J63" s="5" t="s">
        <v>3394</v>
      </c>
    </row>
    <row r="64" spans="1:10">
      <c r="A64" s="5">
        <v>63</v>
      </c>
      <c r="B64" s="5" t="s">
        <v>2687</v>
      </c>
      <c r="C64" s="5" t="s">
        <v>90</v>
      </c>
      <c r="D64" s="5" t="s">
        <v>2912</v>
      </c>
      <c r="E64" s="5" t="s">
        <v>2913</v>
      </c>
      <c r="F64" s="5" t="s">
        <v>2914</v>
      </c>
      <c r="G64" s="5" t="s">
        <v>2915</v>
      </c>
      <c r="J64" s="5" t="s">
        <v>3394</v>
      </c>
    </row>
    <row r="65" spans="1:10">
      <c r="A65" s="5">
        <v>64</v>
      </c>
      <c r="B65" s="5" t="s">
        <v>2687</v>
      </c>
      <c r="C65" s="5" t="s">
        <v>90</v>
      </c>
      <c r="D65" s="5" t="s">
        <v>2916</v>
      </c>
      <c r="E65" s="5" t="s">
        <v>2917</v>
      </c>
      <c r="F65" s="5" t="s">
        <v>2918</v>
      </c>
      <c r="G65" s="5" t="s">
        <v>2919</v>
      </c>
      <c r="J65" s="5" t="s">
        <v>3394</v>
      </c>
    </row>
    <row r="66" spans="1:10">
      <c r="A66" s="5">
        <v>65</v>
      </c>
      <c r="B66" s="5" t="s">
        <v>2687</v>
      </c>
      <c r="C66" s="5" t="s">
        <v>90</v>
      </c>
      <c r="D66" s="5" t="s">
        <v>2920</v>
      </c>
      <c r="E66" s="5" t="s">
        <v>2921</v>
      </c>
      <c r="F66" s="5" t="s">
        <v>2922</v>
      </c>
      <c r="G66" s="5" t="s">
        <v>2710</v>
      </c>
      <c r="H66" s="5" t="s">
        <v>2923</v>
      </c>
      <c r="J66" s="5" t="s">
        <v>3394</v>
      </c>
    </row>
    <row r="67" spans="1:10">
      <c r="A67" s="5">
        <v>66</v>
      </c>
      <c r="B67" s="5" t="s">
        <v>2687</v>
      </c>
      <c r="C67" s="5" t="s">
        <v>90</v>
      </c>
      <c r="D67" s="5" t="s">
        <v>2924</v>
      </c>
      <c r="E67" s="5" t="s">
        <v>2925</v>
      </c>
      <c r="F67" s="5" t="s">
        <v>2926</v>
      </c>
      <c r="G67" s="5" t="s">
        <v>2927</v>
      </c>
      <c r="J67" s="5" t="s">
        <v>3394</v>
      </c>
    </row>
    <row r="68" spans="1:10">
      <c r="A68" s="5">
        <v>67</v>
      </c>
      <c r="B68" s="5" t="s">
        <v>2687</v>
      </c>
      <c r="C68" s="5" t="s">
        <v>90</v>
      </c>
      <c r="D68" s="5" t="s">
        <v>2928</v>
      </c>
      <c r="E68" s="5" t="s">
        <v>2929</v>
      </c>
      <c r="F68" s="5" t="s">
        <v>2930</v>
      </c>
      <c r="G68" s="5" t="s">
        <v>2774</v>
      </c>
      <c r="J68" s="5" t="s">
        <v>3394</v>
      </c>
    </row>
    <row r="69" spans="1:10">
      <c r="A69" s="5">
        <v>68</v>
      </c>
      <c r="B69" s="5" t="s">
        <v>2687</v>
      </c>
      <c r="C69" s="5" t="s">
        <v>90</v>
      </c>
      <c r="D69" s="5" t="s">
        <v>2931</v>
      </c>
      <c r="E69" s="5" t="s">
        <v>2932</v>
      </c>
      <c r="F69" s="5" t="s">
        <v>2933</v>
      </c>
      <c r="G69" s="5" t="s">
        <v>2934</v>
      </c>
      <c r="J69" s="5" t="s">
        <v>3394</v>
      </c>
    </row>
    <row r="70" spans="1:10">
      <c r="A70" s="5">
        <v>69</v>
      </c>
      <c r="B70" s="5" t="s">
        <v>2687</v>
      </c>
      <c r="C70" s="5" t="s">
        <v>90</v>
      </c>
      <c r="D70" s="5" t="s">
        <v>2935</v>
      </c>
      <c r="E70" s="5" t="s">
        <v>2936</v>
      </c>
      <c r="F70" s="5" t="s">
        <v>2937</v>
      </c>
      <c r="G70" s="5" t="s">
        <v>2938</v>
      </c>
      <c r="J70" s="5" t="s">
        <v>3394</v>
      </c>
    </row>
    <row r="71" spans="1:10">
      <c r="A71" s="5">
        <v>70</v>
      </c>
      <c r="B71" s="5" t="s">
        <v>2687</v>
      </c>
      <c r="C71" s="5" t="s">
        <v>90</v>
      </c>
      <c r="D71" s="5" t="s">
        <v>2939</v>
      </c>
      <c r="E71" s="5" t="s">
        <v>2940</v>
      </c>
      <c r="F71" s="5" t="s">
        <v>2941</v>
      </c>
      <c r="G71" s="5" t="s">
        <v>2863</v>
      </c>
      <c r="J71" s="5" t="s">
        <v>3394</v>
      </c>
    </row>
    <row r="72" spans="1:10">
      <c r="A72" s="5">
        <v>71</v>
      </c>
      <c r="B72" s="5" t="s">
        <v>2687</v>
      </c>
      <c r="C72" s="5" t="s">
        <v>90</v>
      </c>
      <c r="D72" s="5" t="s">
        <v>2942</v>
      </c>
      <c r="E72" s="5" t="s">
        <v>2943</v>
      </c>
      <c r="F72" s="5" t="s">
        <v>2944</v>
      </c>
      <c r="G72" s="5" t="s">
        <v>2945</v>
      </c>
      <c r="J72" s="5" t="s">
        <v>3394</v>
      </c>
    </row>
    <row r="73" spans="1:10">
      <c r="A73" s="5">
        <v>72</v>
      </c>
      <c r="B73" s="5" t="s">
        <v>2687</v>
      </c>
      <c r="C73" s="5" t="s">
        <v>90</v>
      </c>
      <c r="D73" s="5" t="s">
        <v>2946</v>
      </c>
      <c r="E73" s="5" t="s">
        <v>2947</v>
      </c>
      <c r="F73" s="5" t="s">
        <v>2948</v>
      </c>
      <c r="G73" s="5" t="s">
        <v>2949</v>
      </c>
      <c r="J73" s="5" t="s">
        <v>3394</v>
      </c>
    </row>
    <row r="74" spans="1:10">
      <c r="A74" s="5">
        <v>73</v>
      </c>
      <c r="B74" s="5" t="s">
        <v>2687</v>
      </c>
      <c r="C74" s="5" t="s">
        <v>90</v>
      </c>
      <c r="D74" s="5" t="s">
        <v>2951</v>
      </c>
      <c r="E74" s="5" t="s">
        <v>2952</v>
      </c>
      <c r="F74" s="5" t="s">
        <v>2953</v>
      </c>
      <c r="G74" s="5" t="s">
        <v>2695</v>
      </c>
      <c r="J74" s="5" t="s">
        <v>3394</v>
      </c>
    </row>
    <row r="75" spans="1:10">
      <c r="A75" s="5">
        <v>74</v>
      </c>
      <c r="B75" s="5" t="s">
        <v>2687</v>
      </c>
      <c r="C75" s="5" t="s">
        <v>90</v>
      </c>
      <c r="D75" s="5" t="s">
        <v>2954</v>
      </c>
      <c r="E75" s="5" t="s">
        <v>2955</v>
      </c>
      <c r="F75" s="5" t="s">
        <v>2956</v>
      </c>
      <c r="G75" s="5" t="s">
        <v>2699</v>
      </c>
      <c r="J75" s="5" t="s">
        <v>3394</v>
      </c>
    </row>
    <row r="76" spans="1:10">
      <c r="A76" s="5">
        <v>75</v>
      </c>
      <c r="B76" s="5" t="s">
        <v>2687</v>
      </c>
      <c r="C76" s="5" t="s">
        <v>90</v>
      </c>
      <c r="D76" s="5" t="s">
        <v>2957</v>
      </c>
      <c r="E76" s="5" t="s">
        <v>2958</v>
      </c>
      <c r="F76" s="5" t="s">
        <v>2959</v>
      </c>
      <c r="G76" s="5" t="s">
        <v>2877</v>
      </c>
      <c r="J76" s="5" t="s">
        <v>3394</v>
      </c>
    </row>
    <row r="77" spans="1:10">
      <c r="A77" s="5">
        <v>76</v>
      </c>
      <c r="B77" s="5" t="s">
        <v>2687</v>
      </c>
      <c r="C77" s="5" t="s">
        <v>90</v>
      </c>
      <c r="D77" s="5" t="s">
        <v>2960</v>
      </c>
      <c r="E77" s="5" t="s">
        <v>2961</v>
      </c>
      <c r="F77" s="5" t="s">
        <v>2962</v>
      </c>
      <c r="G77" s="5" t="s">
        <v>2950</v>
      </c>
      <c r="J77" s="5" t="s">
        <v>3394</v>
      </c>
    </row>
    <row r="78" spans="1:10">
      <c r="A78" s="5">
        <v>77</v>
      </c>
      <c r="B78" s="5" t="s">
        <v>2687</v>
      </c>
      <c r="C78" s="5" t="s">
        <v>90</v>
      </c>
      <c r="D78" s="5" t="s">
        <v>2964</v>
      </c>
      <c r="E78" s="5" t="s">
        <v>2965</v>
      </c>
      <c r="F78" s="5" t="s">
        <v>2966</v>
      </c>
      <c r="G78" s="5" t="s">
        <v>2967</v>
      </c>
      <c r="J78" s="5" t="s">
        <v>3394</v>
      </c>
    </row>
    <row r="79" spans="1:10">
      <c r="A79" s="5">
        <v>78</v>
      </c>
      <c r="B79" s="5" t="s">
        <v>2687</v>
      </c>
      <c r="C79" s="5" t="s">
        <v>90</v>
      </c>
      <c r="D79" s="5" t="s">
        <v>2968</v>
      </c>
      <c r="E79" s="5" t="s">
        <v>2969</v>
      </c>
      <c r="F79" s="5" t="s">
        <v>2832</v>
      </c>
      <c r="G79" s="5" t="s">
        <v>2970</v>
      </c>
      <c r="J79" s="5" t="s">
        <v>3394</v>
      </c>
    </row>
    <row r="80" spans="1:10">
      <c r="A80" s="5">
        <v>79</v>
      </c>
      <c r="B80" s="5" t="s">
        <v>2687</v>
      </c>
      <c r="C80" s="5" t="s">
        <v>90</v>
      </c>
      <c r="D80" s="5" t="s">
        <v>2971</v>
      </c>
      <c r="E80" s="5" t="s">
        <v>2972</v>
      </c>
      <c r="F80" s="5" t="s">
        <v>2828</v>
      </c>
      <c r="G80" s="5" t="s">
        <v>2973</v>
      </c>
      <c r="J80" s="5" t="s">
        <v>3394</v>
      </c>
    </row>
    <row r="81" spans="1:10">
      <c r="A81" s="5">
        <v>80</v>
      </c>
      <c r="B81" s="5" t="s">
        <v>2687</v>
      </c>
      <c r="C81" s="5" t="s">
        <v>90</v>
      </c>
      <c r="D81" s="5" t="s">
        <v>2974</v>
      </c>
      <c r="E81" s="5" t="s">
        <v>2975</v>
      </c>
      <c r="F81" s="5" t="s">
        <v>2976</v>
      </c>
      <c r="G81" s="5" t="s">
        <v>2735</v>
      </c>
      <c r="J81" s="5" t="s">
        <v>3394</v>
      </c>
    </row>
    <row r="82" spans="1:10">
      <c r="A82" s="5">
        <v>81</v>
      </c>
      <c r="B82" s="5" t="s">
        <v>2687</v>
      </c>
      <c r="C82" s="5" t="s">
        <v>90</v>
      </c>
      <c r="D82" s="5" t="s">
        <v>2977</v>
      </c>
      <c r="E82" s="5" t="s">
        <v>2978</v>
      </c>
      <c r="F82" s="5" t="s">
        <v>2979</v>
      </c>
      <c r="G82" s="5" t="s">
        <v>2855</v>
      </c>
      <c r="J82" s="5" t="s">
        <v>3394</v>
      </c>
    </row>
    <row r="83" spans="1:10">
      <c r="A83" s="5">
        <v>82</v>
      </c>
      <c r="B83" s="5" t="s">
        <v>2687</v>
      </c>
      <c r="C83" s="5" t="s">
        <v>90</v>
      </c>
      <c r="D83" s="5" t="s">
        <v>2982</v>
      </c>
      <c r="E83" s="5" t="s">
        <v>2983</v>
      </c>
      <c r="F83" s="5" t="s">
        <v>2984</v>
      </c>
      <c r="G83" s="5" t="s">
        <v>2762</v>
      </c>
      <c r="J83" s="5" t="s">
        <v>3394</v>
      </c>
    </row>
    <row r="84" spans="1:10">
      <c r="A84" s="5">
        <v>83</v>
      </c>
      <c r="B84" s="5" t="s">
        <v>2687</v>
      </c>
      <c r="C84" s="5" t="s">
        <v>90</v>
      </c>
      <c r="D84" s="5" t="s">
        <v>2986</v>
      </c>
      <c r="E84" s="5" t="s">
        <v>2987</v>
      </c>
      <c r="F84" s="5" t="s">
        <v>2988</v>
      </c>
      <c r="G84" s="5" t="s">
        <v>2774</v>
      </c>
      <c r="J84" s="5" t="s">
        <v>3394</v>
      </c>
    </row>
    <row r="85" spans="1:10">
      <c r="A85" s="5">
        <v>84</v>
      </c>
      <c r="B85" s="5" t="s">
        <v>2687</v>
      </c>
      <c r="C85" s="5" t="s">
        <v>90</v>
      </c>
      <c r="D85" s="5" t="s">
        <v>2989</v>
      </c>
      <c r="E85" s="5" t="s">
        <v>2990</v>
      </c>
      <c r="F85" s="5" t="s">
        <v>2991</v>
      </c>
      <c r="G85" s="5" t="s">
        <v>2762</v>
      </c>
      <c r="J85" s="5" t="s">
        <v>3394</v>
      </c>
    </row>
    <row r="86" spans="1:10">
      <c r="A86" s="5">
        <v>85</v>
      </c>
      <c r="B86" s="5" t="s">
        <v>2687</v>
      </c>
      <c r="C86" s="5" t="s">
        <v>90</v>
      </c>
      <c r="D86" s="5" t="s">
        <v>2994</v>
      </c>
      <c r="E86" s="5" t="s">
        <v>2992</v>
      </c>
      <c r="F86" s="5" t="s">
        <v>2993</v>
      </c>
      <c r="G86" s="5" t="s">
        <v>2691</v>
      </c>
      <c r="J86" s="5" t="s">
        <v>3394</v>
      </c>
    </row>
    <row r="87" spans="1:10">
      <c r="A87" s="5">
        <v>86</v>
      </c>
      <c r="B87" s="5" t="s">
        <v>2687</v>
      </c>
      <c r="C87" s="5" t="s">
        <v>90</v>
      </c>
      <c r="D87" s="5" t="s">
        <v>2995</v>
      </c>
      <c r="E87" s="5" t="s">
        <v>2996</v>
      </c>
      <c r="F87" s="5" t="s">
        <v>2997</v>
      </c>
      <c r="G87" s="5" t="s">
        <v>2885</v>
      </c>
      <c r="J87" s="5" t="s">
        <v>3394</v>
      </c>
    </row>
    <row r="88" spans="1:10">
      <c r="A88" s="5">
        <v>87</v>
      </c>
      <c r="B88" s="5" t="s">
        <v>2687</v>
      </c>
      <c r="C88" s="5" t="s">
        <v>90</v>
      </c>
      <c r="D88" s="5" t="s">
        <v>2998</v>
      </c>
      <c r="E88" s="5" t="s">
        <v>2999</v>
      </c>
      <c r="F88" s="5" t="s">
        <v>3000</v>
      </c>
      <c r="G88" s="5" t="s">
        <v>2714</v>
      </c>
      <c r="J88" s="5" t="s">
        <v>3394</v>
      </c>
    </row>
    <row r="89" spans="1:10">
      <c r="A89" s="5">
        <v>88</v>
      </c>
      <c r="B89" s="5" t="s">
        <v>2687</v>
      </c>
      <c r="C89" s="5" t="s">
        <v>90</v>
      </c>
      <c r="D89" s="5" t="s">
        <v>3001</v>
      </c>
      <c r="E89" s="5" t="s">
        <v>3002</v>
      </c>
      <c r="F89" s="5" t="s">
        <v>3003</v>
      </c>
      <c r="G89" s="5" t="s">
        <v>2938</v>
      </c>
      <c r="J89" s="5" t="s">
        <v>3394</v>
      </c>
    </row>
    <row r="90" spans="1:10">
      <c r="A90" s="5">
        <v>89</v>
      </c>
      <c r="B90" s="5" t="s">
        <v>2687</v>
      </c>
      <c r="C90" s="5" t="s">
        <v>90</v>
      </c>
      <c r="D90" s="5" t="s">
        <v>3005</v>
      </c>
      <c r="E90" s="5" t="s">
        <v>3006</v>
      </c>
      <c r="F90" s="5" t="s">
        <v>3007</v>
      </c>
      <c r="G90" s="5" t="s">
        <v>2885</v>
      </c>
      <c r="J90" s="5" t="s">
        <v>3394</v>
      </c>
    </row>
    <row r="91" spans="1:10">
      <c r="A91" s="5">
        <v>90</v>
      </c>
      <c r="B91" s="5" t="s">
        <v>2687</v>
      </c>
      <c r="C91" s="5" t="s">
        <v>90</v>
      </c>
      <c r="D91" s="5" t="s">
        <v>3008</v>
      </c>
      <c r="E91" s="5" t="s">
        <v>3009</v>
      </c>
      <c r="F91" s="5" t="s">
        <v>3010</v>
      </c>
      <c r="G91" s="5" t="s">
        <v>3011</v>
      </c>
      <c r="J91" s="5" t="s">
        <v>3394</v>
      </c>
    </row>
    <row r="92" spans="1:10">
      <c r="A92" s="5">
        <v>91</v>
      </c>
      <c r="B92" s="5" t="s">
        <v>2687</v>
      </c>
      <c r="C92" s="5" t="s">
        <v>90</v>
      </c>
      <c r="D92" s="5" t="s">
        <v>3012</v>
      </c>
      <c r="E92" s="5" t="s">
        <v>3013</v>
      </c>
      <c r="F92" s="5" t="s">
        <v>3014</v>
      </c>
      <c r="G92" s="5" t="s">
        <v>2691</v>
      </c>
      <c r="J92" s="5" t="s">
        <v>3394</v>
      </c>
    </row>
    <row r="93" spans="1:10">
      <c r="A93" s="5">
        <v>92</v>
      </c>
      <c r="B93" s="5" t="s">
        <v>2687</v>
      </c>
      <c r="C93" s="5" t="s">
        <v>90</v>
      </c>
      <c r="D93" s="5" t="s">
        <v>3015</v>
      </c>
      <c r="E93" s="5" t="s">
        <v>3016</v>
      </c>
      <c r="F93" s="5" t="s">
        <v>3017</v>
      </c>
      <c r="G93" s="5" t="s">
        <v>3018</v>
      </c>
      <c r="J93" s="5" t="s">
        <v>3394</v>
      </c>
    </row>
    <row r="94" spans="1:10">
      <c r="A94" s="5">
        <v>93</v>
      </c>
      <c r="B94" s="5" t="s">
        <v>2687</v>
      </c>
      <c r="C94" s="5" t="s">
        <v>90</v>
      </c>
      <c r="D94" s="5" t="s">
        <v>3020</v>
      </c>
      <c r="E94" s="5" t="s">
        <v>3021</v>
      </c>
      <c r="F94" s="5" t="s">
        <v>3022</v>
      </c>
      <c r="G94" s="5" t="s">
        <v>2691</v>
      </c>
      <c r="J94" s="5" t="s">
        <v>3394</v>
      </c>
    </row>
    <row r="95" spans="1:10">
      <c r="A95" s="5">
        <v>94</v>
      </c>
      <c r="B95" s="5" t="s">
        <v>2687</v>
      </c>
      <c r="C95" s="5" t="s">
        <v>90</v>
      </c>
      <c r="D95" s="5" t="s">
        <v>3023</v>
      </c>
      <c r="E95" s="5" t="s">
        <v>3024</v>
      </c>
      <c r="F95" s="5" t="s">
        <v>3025</v>
      </c>
      <c r="G95" s="5" t="s">
        <v>2762</v>
      </c>
      <c r="H95" s="5" t="s">
        <v>3026</v>
      </c>
      <c r="J95" s="5" t="s">
        <v>3394</v>
      </c>
    </row>
    <row r="96" spans="1:10">
      <c r="A96" s="5">
        <v>95</v>
      </c>
      <c r="B96" s="5" t="s">
        <v>2687</v>
      </c>
      <c r="C96" s="5" t="s">
        <v>90</v>
      </c>
      <c r="D96" s="5" t="s">
        <v>3027</v>
      </c>
      <c r="E96" s="5" t="s">
        <v>3028</v>
      </c>
      <c r="F96" s="5" t="s">
        <v>3029</v>
      </c>
      <c r="G96" s="5" t="s">
        <v>3030</v>
      </c>
      <c r="J96" s="5" t="s">
        <v>3394</v>
      </c>
    </row>
    <row r="97" spans="1:10">
      <c r="A97" s="5">
        <v>96</v>
      </c>
      <c r="B97" s="5" t="s">
        <v>2687</v>
      </c>
      <c r="C97" s="5" t="s">
        <v>90</v>
      </c>
      <c r="D97" s="5" t="s">
        <v>3031</v>
      </c>
      <c r="E97" s="5" t="s">
        <v>3032</v>
      </c>
      <c r="F97" s="5" t="s">
        <v>3033</v>
      </c>
      <c r="G97" s="5" t="s">
        <v>2762</v>
      </c>
      <c r="J97" s="5" t="s">
        <v>3394</v>
      </c>
    </row>
    <row r="98" spans="1:10">
      <c r="A98" s="5">
        <v>97</v>
      </c>
      <c r="B98" s="5" t="s">
        <v>2687</v>
      </c>
      <c r="C98" s="5" t="s">
        <v>90</v>
      </c>
      <c r="D98" s="5" t="s">
        <v>3034</v>
      </c>
      <c r="E98" s="5" t="s">
        <v>3035</v>
      </c>
      <c r="F98" s="5" t="s">
        <v>3036</v>
      </c>
      <c r="G98" s="5" t="s">
        <v>2843</v>
      </c>
      <c r="J98" s="5" t="s">
        <v>3394</v>
      </c>
    </row>
    <row r="99" spans="1:10">
      <c r="A99" s="5">
        <v>98</v>
      </c>
      <c r="B99" s="5" t="s">
        <v>2687</v>
      </c>
      <c r="C99" s="5" t="s">
        <v>90</v>
      </c>
      <c r="D99" s="5" t="s">
        <v>3037</v>
      </c>
      <c r="E99" s="5" t="s">
        <v>3038</v>
      </c>
      <c r="F99" s="5" t="s">
        <v>3039</v>
      </c>
      <c r="G99" s="5" t="s">
        <v>2818</v>
      </c>
      <c r="J99" s="5" t="s">
        <v>3394</v>
      </c>
    </row>
    <row r="100" spans="1:10">
      <c r="A100" s="5">
        <v>99</v>
      </c>
      <c r="B100" s="5" t="s">
        <v>2687</v>
      </c>
      <c r="C100" s="5" t="s">
        <v>90</v>
      </c>
      <c r="D100" s="5" t="s">
        <v>3041</v>
      </c>
      <c r="E100" s="5" t="s">
        <v>3042</v>
      </c>
      <c r="F100" s="5" t="s">
        <v>3043</v>
      </c>
      <c r="G100" s="5" t="s">
        <v>2735</v>
      </c>
      <c r="J100" s="5" t="s">
        <v>3394</v>
      </c>
    </row>
    <row r="101" spans="1:10">
      <c r="A101" s="5">
        <v>100</v>
      </c>
      <c r="B101" s="5" t="s">
        <v>2687</v>
      </c>
      <c r="C101" s="5" t="s">
        <v>90</v>
      </c>
      <c r="D101" s="5" t="s">
        <v>3044</v>
      </c>
      <c r="E101" s="5" t="s">
        <v>3045</v>
      </c>
      <c r="F101" s="5" t="s">
        <v>3046</v>
      </c>
      <c r="G101" s="5" t="s">
        <v>2695</v>
      </c>
      <c r="J101" s="5" t="s">
        <v>3394</v>
      </c>
    </row>
    <row r="102" spans="1:10">
      <c r="A102" s="5">
        <v>101</v>
      </c>
      <c r="B102" s="5" t="s">
        <v>2687</v>
      </c>
      <c r="C102" s="5" t="s">
        <v>90</v>
      </c>
      <c r="D102" s="5" t="s">
        <v>3047</v>
      </c>
      <c r="E102" s="5" t="s">
        <v>3048</v>
      </c>
      <c r="F102" s="5" t="s">
        <v>3049</v>
      </c>
      <c r="G102" s="5" t="s">
        <v>2718</v>
      </c>
      <c r="J102" s="5" t="s">
        <v>3394</v>
      </c>
    </row>
    <row r="103" spans="1:10">
      <c r="A103" s="5">
        <v>102</v>
      </c>
      <c r="B103" s="5" t="s">
        <v>2687</v>
      </c>
      <c r="C103" s="5" t="s">
        <v>90</v>
      </c>
      <c r="D103" s="5" t="s">
        <v>3050</v>
      </c>
      <c r="E103" s="5" t="s">
        <v>3051</v>
      </c>
      <c r="F103" s="5" t="s">
        <v>3052</v>
      </c>
      <c r="G103" s="5" t="s">
        <v>3053</v>
      </c>
      <c r="J103" s="5" t="s">
        <v>3394</v>
      </c>
    </row>
    <row r="104" spans="1:10">
      <c r="A104" s="5">
        <v>103</v>
      </c>
      <c r="B104" s="5" t="s">
        <v>2687</v>
      </c>
      <c r="C104" s="5" t="s">
        <v>90</v>
      </c>
      <c r="D104" s="5" t="s">
        <v>3054</v>
      </c>
      <c r="E104" s="5" t="s">
        <v>3055</v>
      </c>
      <c r="F104" s="5" t="s">
        <v>3056</v>
      </c>
      <c r="G104" s="5" t="s">
        <v>2980</v>
      </c>
      <c r="J104" s="5" t="s">
        <v>3394</v>
      </c>
    </row>
    <row r="105" spans="1:10">
      <c r="A105" s="5">
        <v>104</v>
      </c>
      <c r="B105" s="5" t="s">
        <v>2687</v>
      </c>
      <c r="C105" s="5" t="s">
        <v>90</v>
      </c>
      <c r="D105" s="5" t="s">
        <v>3057</v>
      </c>
      <c r="E105" s="5" t="s">
        <v>3058</v>
      </c>
      <c r="F105" s="5" t="s">
        <v>3059</v>
      </c>
      <c r="G105" s="5" t="s">
        <v>2691</v>
      </c>
      <c r="H105" s="5" t="s">
        <v>3060</v>
      </c>
      <c r="J105" s="5" t="s">
        <v>3394</v>
      </c>
    </row>
    <row r="106" spans="1:10">
      <c r="A106" s="5">
        <v>105</v>
      </c>
      <c r="B106" s="5" t="s">
        <v>2687</v>
      </c>
      <c r="C106" s="5" t="s">
        <v>90</v>
      </c>
      <c r="D106" s="5" t="s">
        <v>3061</v>
      </c>
      <c r="E106" s="5" t="s">
        <v>3062</v>
      </c>
      <c r="F106" s="5" t="s">
        <v>3063</v>
      </c>
      <c r="G106" s="5" t="s">
        <v>2758</v>
      </c>
      <c r="J106" s="5" t="s">
        <v>3394</v>
      </c>
    </row>
    <row r="107" spans="1:10">
      <c r="A107" s="5">
        <v>106</v>
      </c>
      <c r="B107" s="5" t="s">
        <v>2687</v>
      </c>
      <c r="C107" s="5" t="s">
        <v>90</v>
      </c>
      <c r="D107" s="5" t="s">
        <v>3064</v>
      </c>
      <c r="E107" s="5" t="s">
        <v>3065</v>
      </c>
      <c r="F107" s="5" t="s">
        <v>3066</v>
      </c>
      <c r="G107" s="5" t="s">
        <v>2695</v>
      </c>
      <c r="J107" s="5" t="s">
        <v>3394</v>
      </c>
    </row>
    <row r="108" spans="1:10">
      <c r="A108" s="5">
        <v>107</v>
      </c>
      <c r="B108" s="5" t="s">
        <v>2687</v>
      </c>
      <c r="C108" s="5" t="s">
        <v>90</v>
      </c>
      <c r="D108" s="5" t="s">
        <v>3067</v>
      </c>
      <c r="E108" s="5" t="s">
        <v>3068</v>
      </c>
      <c r="F108" s="5" t="s">
        <v>3069</v>
      </c>
      <c r="G108" s="5" t="s">
        <v>2743</v>
      </c>
      <c r="H108" s="5" t="s">
        <v>3070</v>
      </c>
      <c r="J108" s="5" t="s">
        <v>3394</v>
      </c>
    </row>
    <row r="109" spans="1:10">
      <c r="A109" s="5">
        <v>108</v>
      </c>
      <c r="B109" s="5" t="s">
        <v>2687</v>
      </c>
      <c r="C109" s="5" t="s">
        <v>90</v>
      </c>
      <c r="D109" s="5" t="s">
        <v>3071</v>
      </c>
      <c r="E109" s="5" t="s">
        <v>3072</v>
      </c>
      <c r="F109" s="5" t="s">
        <v>3073</v>
      </c>
      <c r="G109" s="5" t="s">
        <v>2766</v>
      </c>
      <c r="J109" s="5" t="s">
        <v>3394</v>
      </c>
    </row>
    <row r="110" spans="1:10">
      <c r="A110" s="5">
        <v>109</v>
      </c>
      <c r="B110" s="5" t="s">
        <v>2687</v>
      </c>
      <c r="C110" s="5" t="s">
        <v>90</v>
      </c>
      <c r="D110" s="5" t="s">
        <v>3074</v>
      </c>
      <c r="E110" s="5" t="s">
        <v>3075</v>
      </c>
      <c r="F110" s="5" t="s">
        <v>3076</v>
      </c>
      <c r="G110" s="5" t="s">
        <v>2766</v>
      </c>
      <c r="J110" s="5" t="s">
        <v>3394</v>
      </c>
    </row>
    <row r="111" spans="1:10">
      <c r="A111" s="5">
        <v>110</v>
      </c>
      <c r="B111" s="5" t="s">
        <v>2687</v>
      </c>
      <c r="C111" s="5" t="s">
        <v>90</v>
      </c>
      <c r="D111" s="5" t="s">
        <v>3077</v>
      </c>
      <c r="E111" s="5" t="s">
        <v>3078</v>
      </c>
      <c r="F111" s="5" t="s">
        <v>3079</v>
      </c>
      <c r="G111" s="5" t="s">
        <v>2945</v>
      </c>
      <c r="J111" s="5" t="s">
        <v>3394</v>
      </c>
    </row>
    <row r="112" spans="1:10">
      <c r="A112" s="5">
        <v>111</v>
      </c>
      <c r="B112" s="5" t="s">
        <v>2687</v>
      </c>
      <c r="C112" s="5" t="s">
        <v>90</v>
      </c>
      <c r="D112" s="5" t="s">
        <v>3080</v>
      </c>
      <c r="E112" s="5" t="s">
        <v>3081</v>
      </c>
      <c r="F112" s="5" t="s">
        <v>3082</v>
      </c>
      <c r="G112" s="5" t="s">
        <v>3040</v>
      </c>
      <c r="J112" s="5" t="s">
        <v>3394</v>
      </c>
    </row>
    <row r="113" spans="1:10">
      <c r="A113" s="5">
        <v>112</v>
      </c>
      <c r="B113" s="5" t="s">
        <v>2687</v>
      </c>
      <c r="C113" s="5" t="s">
        <v>90</v>
      </c>
      <c r="D113" s="5" t="s">
        <v>3083</v>
      </c>
      <c r="E113" s="5" t="s">
        <v>3081</v>
      </c>
      <c r="F113" s="5" t="s">
        <v>3084</v>
      </c>
      <c r="G113" s="5" t="s">
        <v>3053</v>
      </c>
      <c r="J113" s="5" t="s">
        <v>3394</v>
      </c>
    </row>
    <row r="114" spans="1:10">
      <c r="A114" s="5">
        <v>113</v>
      </c>
      <c r="B114" s="5" t="s">
        <v>2687</v>
      </c>
      <c r="C114" s="5" t="s">
        <v>90</v>
      </c>
      <c r="D114" s="5" t="s">
        <v>3085</v>
      </c>
      <c r="E114" s="5" t="s">
        <v>3086</v>
      </c>
      <c r="F114" s="5" t="s">
        <v>3087</v>
      </c>
      <c r="G114" s="5" t="s">
        <v>2980</v>
      </c>
      <c r="J114" s="5" t="s">
        <v>3394</v>
      </c>
    </row>
    <row r="115" spans="1:10">
      <c r="A115" s="5">
        <v>114</v>
      </c>
      <c r="B115" s="5" t="s">
        <v>2687</v>
      </c>
      <c r="C115" s="5" t="s">
        <v>90</v>
      </c>
      <c r="D115" s="5" t="s">
        <v>3088</v>
      </c>
      <c r="E115" s="5" t="s">
        <v>3089</v>
      </c>
      <c r="F115" s="5" t="s">
        <v>3090</v>
      </c>
      <c r="G115" s="5" t="s">
        <v>2762</v>
      </c>
      <c r="J115" s="5" t="s">
        <v>3394</v>
      </c>
    </row>
    <row r="116" spans="1:10">
      <c r="A116" s="5">
        <v>115</v>
      </c>
      <c r="B116" s="5" t="s">
        <v>2687</v>
      </c>
      <c r="C116" s="5" t="s">
        <v>90</v>
      </c>
      <c r="D116" s="5" t="s">
        <v>3091</v>
      </c>
      <c r="E116" s="5" t="s">
        <v>3092</v>
      </c>
      <c r="F116" s="5" t="s">
        <v>3093</v>
      </c>
      <c r="G116" s="5" t="s">
        <v>2762</v>
      </c>
      <c r="J116" s="5" t="s">
        <v>3394</v>
      </c>
    </row>
    <row r="117" spans="1:10">
      <c r="A117" s="5">
        <v>116</v>
      </c>
      <c r="B117" s="5" t="s">
        <v>2687</v>
      </c>
      <c r="C117" s="5" t="s">
        <v>90</v>
      </c>
      <c r="D117" s="5" t="s">
        <v>3094</v>
      </c>
      <c r="E117" s="5" t="s">
        <v>3095</v>
      </c>
      <c r="F117" s="5" t="s">
        <v>3096</v>
      </c>
      <c r="G117" s="5" t="s">
        <v>2774</v>
      </c>
      <c r="J117" s="5" t="s">
        <v>3394</v>
      </c>
    </row>
    <row r="118" spans="1:10">
      <c r="A118" s="5">
        <v>117</v>
      </c>
      <c r="B118" s="5" t="s">
        <v>2687</v>
      </c>
      <c r="C118" s="5" t="s">
        <v>90</v>
      </c>
      <c r="D118" s="5" t="s">
        <v>3097</v>
      </c>
      <c r="E118" s="5" t="s">
        <v>3098</v>
      </c>
      <c r="F118" s="5" t="s">
        <v>3099</v>
      </c>
      <c r="G118" s="5" t="s">
        <v>2754</v>
      </c>
      <c r="H118" s="5" t="s">
        <v>3100</v>
      </c>
      <c r="J118" s="5" t="s">
        <v>3394</v>
      </c>
    </row>
    <row r="119" spans="1:10">
      <c r="A119" s="5">
        <v>118</v>
      </c>
      <c r="B119" s="5" t="s">
        <v>2687</v>
      </c>
      <c r="C119" s="5" t="s">
        <v>90</v>
      </c>
      <c r="D119" s="5" t="s">
        <v>3101</v>
      </c>
      <c r="E119" s="5" t="s">
        <v>3102</v>
      </c>
      <c r="F119" s="5" t="s">
        <v>3103</v>
      </c>
      <c r="G119" s="5" t="s">
        <v>2691</v>
      </c>
      <c r="J119" s="5" t="s">
        <v>3394</v>
      </c>
    </row>
    <row r="120" spans="1:10">
      <c r="A120" s="5">
        <v>119</v>
      </c>
      <c r="B120" s="5" t="s">
        <v>2687</v>
      </c>
      <c r="C120" s="5" t="s">
        <v>90</v>
      </c>
      <c r="D120" s="5" t="s">
        <v>3104</v>
      </c>
      <c r="E120" s="5" t="s">
        <v>3105</v>
      </c>
      <c r="F120" s="5" t="s">
        <v>3106</v>
      </c>
      <c r="G120" s="5" t="s">
        <v>2774</v>
      </c>
      <c r="J120" s="5" t="s">
        <v>3394</v>
      </c>
    </row>
    <row r="121" spans="1:10">
      <c r="A121" s="5">
        <v>120</v>
      </c>
      <c r="B121" s="5" t="s">
        <v>2687</v>
      </c>
      <c r="C121" s="5" t="s">
        <v>90</v>
      </c>
      <c r="D121" s="5" t="s">
        <v>3107</v>
      </c>
      <c r="E121" s="5" t="s">
        <v>3108</v>
      </c>
      <c r="F121" s="5" t="s">
        <v>3109</v>
      </c>
      <c r="G121" s="5" t="s">
        <v>2886</v>
      </c>
      <c r="H121" s="5" t="s">
        <v>3110</v>
      </c>
      <c r="J121" s="5" t="s">
        <v>3394</v>
      </c>
    </row>
    <row r="122" spans="1:10">
      <c r="A122" s="5">
        <v>121</v>
      </c>
      <c r="B122" s="5" t="s">
        <v>2687</v>
      </c>
      <c r="C122" s="5" t="s">
        <v>90</v>
      </c>
      <c r="D122" s="5" t="s">
        <v>3111</v>
      </c>
      <c r="E122" s="5" t="s">
        <v>3112</v>
      </c>
      <c r="F122" s="5" t="s">
        <v>3113</v>
      </c>
      <c r="G122" s="5" t="s">
        <v>2691</v>
      </c>
      <c r="J122" s="5" t="s">
        <v>3394</v>
      </c>
    </row>
    <row r="123" spans="1:10">
      <c r="A123" s="5">
        <v>122</v>
      </c>
      <c r="B123" s="5" t="s">
        <v>2687</v>
      </c>
      <c r="C123" s="5" t="s">
        <v>90</v>
      </c>
      <c r="D123" s="5" t="s">
        <v>3114</v>
      </c>
      <c r="E123" s="5" t="s">
        <v>3115</v>
      </c>
      <c r="F123" s="5" t="s">
        <v>3116</v>
      </c>
      <c r="G123" s="5" t="s">
        <v>2963</v>
      </c>
      <c r="J123" s="5" t="s">
        <v>3394</v>
      </c>
    </row>
    <row r="124" spans="1:10">
      <c r="A124" s="5">
        <v>123</v>
      </c>
      <c r="B124" s="5" t="s">
        <v>2687</v>
      </c>
      <c r="C124" s="5" t="s">
        <v>90</v>
      </c>
      <c r="D124" s="5" t="s">
        <v>3117</v>
      </c>
      <c r="E124" s="5" t="s">
        <v>3118</v>
      </c>
      <c r="F124" s="5" t="s">
        <v>3119</v>
      </c>
      <c r="G124" s="5" t="s">
        <v>2963</v>
      </c>
      <c r="J124" s="5" t="s">
        <v>3394</v>
      </c>
    </row>
    <row r="125" spans="1:10">
      <c r="A125" s="5">
        <v>124</v>
      </c>
      <c r="B125" s="5" t="s">
        <v>2687</v>
      </c>
      <c r="C125" s="5" t="s">
        <v>90</v>
      </c>
      <c r="D125" s="5" t="s">
        <v>3120</v>
      </c>
      <c r="E125" s="5" t="s">
        <v>3121</v>
      </c>
      <c r="F125" s="5" t="s">
        <v>3122</v>
      </c>
      <c r="G125" s="5" t="s">
        <v>2949</v>
      </c>
      <c r="J125" s="5" t="s">
        <v>3394</v>
      </c>
    </row>
    <row r="126" spans="1:10">
      <c r="A126" s="5">
        <v>125</v>
      </c>
      <c r="B126" s="5" t="s">
        <v>2687</v>
      </c>
      <c r="C126" s="5" t="s">
        <v>90</v>
      </c>
      <c r="D126" s="5" t="s">
        <v>3124</v>
      </c>
      <c r="E126" s="5" t="s">
        <v>3125</v>
      </c>
      <c r="F126" s="5" t="s">
        <v>3126</v>
      </c>
      <c r="G126" s="5" t="s">
        <v>2758</v>
      </c>
      <c r="J126" s="5" t="s">
        <v>3394</v>
      </c>
    </row>
    <row r="127" spans="1:10">
      <c r="A127" s="5">
        <v>126</v>
      </c>
      <c r="B127" s="5" t="s">
        <v>2687</v>
      </c>
      <c r="C127" s="5" t="s">
        <v>90</v>
      </c>
      <c r="D127" s="5" t="s">
        <v>3127</v>
      </c>
      <c r="E127" s="5" t="s">
        <v>3128</v>
      </c>
      <c r="F127" s="5" t="s">
        <v>3129</v>
      </c>
      <c r="G127" s="5" t="s">
        <v>2915</v>
      </c>
      <c r="J127" s="5" t="s">
        <v>3394</v>
      </c>
    </row>
    <row r="128" spans="1:10">
      <c r="A128" s="5">
        <v>127</v>
      </c>
      <c r="B128" s="5" t="s">
        <v>2687</v>
      </c>
      <c r="C128" s="5" t="s">
        <v>90</v>
      </c>
      <c r="D128" s="5" t="s">
        <v>3130</v>
      </c>
      <c r="E128" s="5" t="s">
        <v>3131</v>
      </c>
      <c r="F128" s="5" t="s">
        <v>3132</v>
      </c>
      <c r="G128" s="5" t="s">
        <v>2967</v>
      </c>
      <c r="H128" s="5" t="s">
        <v>3133</v>
      </c>
      <c r="J128" s="5" t="s">
        <v>3394</v>
      </c>
    </row>
    <row r="129" spans="1:10">
      <c r="A129" s="5">
        <v>128</v>
      </c>
      <c r="B129" s="5" t="s">
        <v>2687</v>
      </c>
      <c r="C129" s="5" t="s">
        <v>90</v>
      </c>
      <c r="D129" s="5" t="s">
        <v>3134</v>
      </c>
      <c r="E129" s="5" t="s">
        <v>3135</v>
      </c>
      <c r="F129" s="5" t="s">
        <v>3136</v>
      </c>
      <c r="G129" s="5" t="s">
        <v>2762</v>
      </c>
      <c r="J129" s="5" t="s">
        <v>3394</v>
      </c>
    </row>
    <row r="130" spans="1:10">
      <c r="A130" s="5">
        <v>129</v>
      </c>
      <c r="B130" s="5" t="s">
        <v>2687</v>
      </c>
      <c r="C130" s="5" t="s">
        <v>90</v>
      </c>
      <c r="D130" s="5" t="s">
        <v>3137</v>
      </c>
      <c r="E130" s="5" t="s">
        <v>3138</v>
      </c>
      <c r="F130" s="5" t="s">
        <v>3139</v>
      </c>
      <c r="G130" s="5" t="s">
        <v>2980</v>
      </c>
      <c r="J130" s="5" t="s">
        <v>3394</v>
      </c>
    </row>
    <row r="131" spans="1:10">
      <c r="A131" s="5">
        <v>130</v>
      </c>
      <c r="B131" s="5" t="s">
        <v>2687</v>
      </c>
      <c r="C131" s="5" t="s">
        <v>90</v>
      </c>
      <c r="D131" s="5" t="s">
        <v>3140</v>
      </c>
      <c r="E131" s="5" t="s">
        <v>3141</v>
      </c>
      <c r="F131" s="5" t="s">
        <v>3142</v>
      </c>
      <c r="G131" s="5" t="s">
        <v>2758</v>
      </c>
      <c r="J131" s="5" t="s">
        <v>3394</v>
      </c>
    </row>
    <row r="132" spans="1:10">
      <c r="A132" s="5">
        <v>131</v>
      </c>
      <c r="B132" s="5" t="s">
        <v>2687</v>
      </c>
      <c r="C132" s="5" t="s">
        <v>90</v>
      </c>
      <c r="D132" s="5" t="s">
        <v>3143</v>
      </c>
      <c r="E132" s="5" t="s">
        <v>3144</v>
      </c>
      <c r="F132" s="5" t="s">
        <v>3145</v>
      </c>
      <c r="G132" s="5" t="s">
        <v>2743</v>
      </c>
      <c r="J132" s="5" t="s">
        <v>3394</v>
      </c>
    </row>
    <row r="133" spans="1:10">
      <c r="A133" s="5">
        <v>132</v>
      </c>
      <c r="B133" s="5" t="s">
        <v>2687</v>
      </c>
      <c r="C133" s="5" t="s">
        <v>90</v>
      </c>
      <c r="D133" s="5" t="s">
        <v>3146</v>
      </c>
      <c r="E133" s="5" t="s">
        <v>3147</v>
      </c>
      <c r="F133" s="5" t="s">
        <v>3148</v>
      </c>
      <c r="G133" s="5" t="s">
        <v>2718</v>
      </c>
      <c r="J133" s="5" t="s">
        <v>3394</v>
      </c>
    </row>
    <row r="134" spans="1:10">
      <c r="A134" s="5">
        <v>133</v>
      </c>
      <c r="B134" s="5" t="s">
        <v>2687</v>
      </c>
      <c r="C134" s="5" t="s">
        <v>90</v>
      </c>
      <c r="D134" s="5" t="s">
        <v>3149</v>
      </c>
      <c r="E134" s="5" t="s">
        <v>3150</v>
      </c>
      <c r="F134" s="5" t="s">
        <v>3151</v>
      </c>
      <c r="G134" s="5" t="s">
        <v>2718</v>
      </c>
      <c r="J134" s="5" t="s">
        <v>3394</v>
      </c>
    </row>
    <row r="135" spans="1:10">
      <c r="A135" s="5">
        <v>134</v>
      </c>
      <c r="B135" s="5" t="s">
        <v>2687</v>
      </c>
      <c r="C135" s="5" t="s">
        <v>90</v>
      </c>
      <c r="D135" s="5" t="s">
        <v>3152</v>
      </c>
      <c r="E135" s="5" t="s">
        <v>3153</v>
      </c>
      <c r="F135" s="5" t="s">
        <v>3154</v>
      </c>
      <c r="G135" s="5" t="s">
        <v>3155</v>
      </c>
      <c r="J135" s="5" t="s">
        <v>3394</v>
      </c>
    </row>
    <row r="136" spans="1:10">
      <c r="A136" s="5">
        <v>135</v>
      </c>
      <c r="B136" s="5" t="s">
        <v>2687</v>
      </c>
      <c r="C136" s="5" t="s">
        <v>90</v>
      </c>
      <c r="D136" s="5" t="s">
        <v>3156</v>
      </c>
      <c r="E136" s="5" t="s">
        <v>3157</v>
      </c>
      <c r="F136" s="5" t="s">
        <v>3158</v>
      </c>
      <c r="G136" s="5" t="s">
        <v>2774</v>
      </c>
      <c r="J136" s="5" t="s">
        <v>3394</v>
      </c>
    </row>
    <row r="137" spans="1:10">
      <c r="A137" s="5">
        <v>136</v>
      </c>
      <c r="B137" s="5" t="s">
        <v>2687</v>
      </c>
      <c r="C137" s="5" t="s">
        <v>90</v>
      </c>
      <c r="D137" s="5" t="s">
        <v>3159</v>
      </c>
      <c r="E137" s="5" t="s">
        <v>3160</v>
      </c>
      <c r="F137" s="5" t="s">
        <v>3161</v>
      </c>
      <c r="G137" s="5" t="s">
        <v>2743</v>
      </c>
      <c r="J137" s="5" t="s">
        <v>3394</v>
      </c>
    </row>
    <row r="138" spans="1:10">
      <c r="A138" s="5">
        <v>137</v>
      </c>
      <c r="B138" s="5" t="s">
        <v>2687</v>
      </c>
      <c r="C138" s="5" t="s">
        <v>90</v>
      </c>
      <c r="D138" s="5" t="s">
        <v>3162</v>
      </c>
      <c r="E138" s="5" t="s">
        <v>3163</v>
      </c>
      <c r="F138" s="5" t="s">
        <v>3164</v>
      </c>
      <c r="G138" s="5" t="s">
        <v>2691</v>
      </c>
      <c r="J138" s="5" t="s">
        <v>3394</v>
      </c>
    </row>
    <row r="139" spans="1:10">
      <c r="A139" s="5">
        <v>138</v>
      </c>
      <c r="B139" s="5" t="s">
        <v>2687</v>
      </c>
      <c r="C139" s="5" t="s">
        <v>90</v>
      </c>
      <c r="D139" s="5" t="s">
        <v>3165</v>
      </c>
      <c r="E139" s="5" t="s">
        <v>3166</v>
      </c>
      <c r="F139" s="5" t="s">
        <v>3167</v>
      </c>
      <c r="G139" s="5" t="s">
        <v>2691</v>
      </c>
      <c r="J139" s="5" t="s">
        <v>3394</v>
      </c>
    </row>
    <row r="140" spans="1:10">
      <c r="A140" s="5">
        <v>139</v>
      </c>
      <c r="B140" s="5" t="s">
        <v>2687</v>
      </c>
      <c r="C140" s="5" t="s">
        <v>90</v>
      </c>
      <c r="D140" s="5" t="s">
        <v>3168</v>
      </c>
      <c r="E140" s="5" t="s">
        <v>3169</v>
      </c>
      <c r="F140" s="5" t="s">
        <v>3170</v>
      </c>
      <c r="G140" s="5" t="s">
        <v>2774</v>
      </c>
      <c r="J140" s="5" t="s">
        <v>3394</v>
      </c>
    </row>
    <row r="141" spans="1:10">
      <c r="A141" s="5">
        <v>140</v>
      </c>
      <c r="B141" s="5" t="s">
        <v>2687</v>
      </c>
      <c r="C141" s="5" t="s">
        <v>90</v>
      </c>
      <c r="D141" s="5" t="s">
        <v>3171</v>
      </c>
      <c r="E141" s="5" t="s">
        <v>3172</v>
      </c>
      <c r="F141" s="5" t="s">
        <v>3173</v>
      </c>
      <c r="G141" s="5" t="s">
        <v>2758</v>
      </c>
      <c r="J141" s="5" t="s">
        <v>3394</v>
      </c>
    </row>
    <row r="142" spans="1:10">
      <c r="A142" s="5">
        <v>141</v>
      </c>
      <c r="B142" s="5" t="s">
        <v>2687</v>
      </c>
      <c r="C142" s="5" t="s">
        <v>90</v>
      </c>
      <c r="D142" s="5" t="s">
        <v>3174</v>
      </c>
      <c r="E142" s="5" t="s">
        <v>3175</v>
      </c>
      <c r="F142" s="5" t="s">
        <v>3176</v>
      </c>
      <c r="G142" s="5" t="s">
        <v>2722</v>
      </c>
      <c r="J142" s="5" t="s">
        <v>3394</v>
      </c>
    </row>
    <row r="143" spans="1:10">
      <c r="A143" s="5">
        <v>142</v>
      </c>
      <c r="B143" s="5" t="s">
        <v>2687</v>
      </c>
      <c r="C143" s="5" t="s">
        <v>90</v>
      </c>
      <c r="D143" s="5" t="s">
        <v>3177</v>
      </c>
      <c r="E143" s="5" t="s">
        <v>3178</v>
      </c>
      <c r="F143" s="5" t="s">
        <v>3179</v>
      </c>
      <c r="G143" s="5" t="s">
        <v>2691</v>
      </c>
      <c r="J143" s="5" t="s">
        <v>3394</v>
      </c>
    </row>
    <row r="144" spans="1:10">
      <c r="A144" s="5">
        <v>143</v>
      </c>
      <c r="B144" s="5" t="s">
        <v>2687</v>
      </c>
      <c r="C144" s="5" t="s">
        <v>90</v>
      </c>
      <c r="D144" s="5" t="s">
        <v>3180</v>
      </c>
      <c r="E144" s="5" t="s">
        <v>3181</v>
      </c>
      <c r="F144" s="5" t="s">
        <v>3182</v>
      </c>
      <c r="G144" s="5" t="s">
        <v>2691</v>
      </c>
      <c r="H144" s="5" t="s">
        <v>3183</v>
      </c>
      <c r="J144" s="5" t="s">
        <v>3394</v>
      </c>
    </row>
    <row r="145" spans="1:10">
      <c r="A145" s="5">
        <v>144</v>
      </c>
      <c r="B145" s="5" t="s">
        <v>2687</v>
      </c>
      <c r="C145" s="5" t="s">
        <v>90</v>
      </c>
      <c r="D145" s="5" t="s">
        <v>3184</v>
      </c>
      <c r="E145" s="5" t="s">
        <v>3185</v>
      </c>
      <c r="F145" s="5" t="s">
        <v>3186</v>
      </c>
      <c r="G145" s="5" t="s">
        <v>3004</v>
      </c>
      <c r="J145" s="5" t="s">
        <v>3394</v>
      </c>
    </row>
    <row r="146" spans="1:10">
      <c r="A146" s="5">
        <v>145</v>
      </c>
      <c r="B146" s="5" t="s">
        <v>2687</v>
      </c>
      <c r="C146" s="5" t="s">
        <v>90</v>
      </c>
      <c r="D146" s="5" t="s">
        <v>3187</v>
      </c>
      <c r="E146" s="5" t="s">
        <v>3188</v>
      </c>
      <c r="F146" s="5" t="s">
        <v>3189</v>
      </c>
      <c r="G146" s="5" t="s">
        <v>2980</v>
      </c>
      <c r="H146" s="5" t="s">
        <v>3190</v>
      </c>
      <c r="J146" s="5" t="s">
        <v>3394</v>
      </c>
    </row>
    <row r="147" spans="1:10">
      <c r="A147" s="5">
        <v>146</v>
      </c>
      <c r="B147" s="5" t="s">
        <v>2687</v>
      </c>
      <c r="C147" s="5" t="s">
        <v>90</v>
      </c>
      <c r="D147" s="5" t="s">
        <v>3191</v>
      </c>
      <c r="E147" s="5" t="s">
        <v>3192</v>
      </c>
      <c r="F147" s="5" t="s">
        <v>3193</v>
      </c>
      <c r="G147" s="5" t="s">
        <v>2691</v>
      </c>
      <c r="J147" s="5" t="s">
        <v>3394</v>
      </c>
    </row>
    <row r="148" spans="1:10">
      <c r="A148" s="5">
        <v>147</v>
      </c>
      <c r="B148" s="5" t="s">
        <v>2687</v>
      </c>
      <c r="C148" s="5" t="s">
        <v>90</v>
      </c>
      <c r="D148" s="5" t="s">
        <v>3194</v>
      </c>
      <c r="E148" s="5" t="s">
        <v>3195</v>
      </c>
      <c r="F148" s="5" t="s">
        <v>3196</v>
      </c>
      <c r="G148" s="5" t="s">
        <v>2766</v>
      </c>
      <c r="H148" s="5" t="s">
        <v>3197</v>
      </c>
      <c r="J148" s="5" t="s">
        <v>3394</v>
      </c>
    </row>
    <row r="149" spans="1:10">
      <c r="A149" s="5">
        <v>148</v>
      </c>
      <c r="B149" s="5" t="s">
        <v>2687</v>
      </c>
      <c r="C149" s="5" t="s">
        <v>90</v>
      </c>
      <c r="D149" s="5" t="s">
        <v>3198</v>
      </c>
      <c r="E149" s="5" t="s">
        <v>3199</v>
      </c>
      <c r="F149" s="5" t="s">
        <v>3200</v>
      </c>
      <c r="G149" s="5" t="s">
        <v>3201</v>
      </c>
      <c r="J149" s="5" t="s">
        <v>3394</v>
      </c>
    </row>
    <row r="150" spans="1:10">
      <c r="A150" s="5">
        <v>149</v>
      </c>
      <c r="B150" s="5" t="s">
        <v>2687</v>
      </c>
      <c r="C150" s="5" t="s">
        <v>90</v>
      </c>
      <c r="D150" s="5" t="s">
        <v>3202</v>
      </c>
      <c r="E150" s="5" t="s">
        <v>3203</v>
      </c>
      <c r="F150" s="5" t="s">
        <v>3204</v>
      </c>
      <c r="G150" s="5" t="s">
        <v>2691</v>
      </c>
      <c r="J150" s="5" t="s">
        <v>3394</v>
      </c>
    </row>
    <row r="151" spans="1:10">
      <c r="A151" s="5">
        <v>150</v>
      </c>
      <c r="B151" s="5" t="s">
        <v>2687</v>
      </c>
      <c r="C151" s="5" t="s">
        <v>90</v>
      </c>
      <c r="D151" s="5" t="s">
        <v>3205</v>
      </c>
      <c r="E151" s="5" t="s">
        <v>3206</v>
      </c>
      <c r="F151" s="5" t="s">
        <v>3207</v>
      </c>
      <c r="G151" s="5" t="s">
        <v>2766</v>
      </c>
      <c r="J151" s="5" t="s">
        <v>3394</v>
      </c>
    </row>
    <row r="152" spans="1:10">
      <c r="A152" s="5">
        <v>151</v>
      </c>
      <c r="B152" s="5" t="s">
        <v>2687</v>
      </c>
      <c r="C152" s="5" t="s">
        <v>90</v>
      </c>
      <c r="D152" s="5" t="s">
        <v>3208</v>
      </c>
      <c r="E152" s="5" t="s">
        <v>3209</v>
      </c>
      <c r="F152" s="5" t="s">
        <v>3210</v>
      </c>
      <c r="G152" s="5" t="s">
        <v>2762</v>
      </c>
      <c r="J152" s="5" t="s">
        <v>3394</v>
      </c>
    </row>
    <row r="153" spans="1:10">
      <c r="A153" s="5">
        <v>152</v>
      </c>
      <c r="B153" s="5" t="s">
        <v>2687</v>
      </c>
      <c r="C153" s="5" t="s">
        <v>90</v>
      </c>
      <c r="D153" s="5" t="s">
        <v>3211</v>
      </c>
      <c r="E153" s="5" t="s">
        <v>3212</v>
      </c>
      <c r="F153" s="5" t="s">
        <v>3213</v>
      </c>
      <c r="G153" s="5" t="s">
        <v>3011</v>
      </c>
      <c r="J153" s="5" t="s">
        <v>3394</v>
      </c>
    </row>
    <row r="154" spans="1:10">
      <c r="A154" s="5">
        <v>153</v>
      </c>
      <c r="B154" s="5" t="s">
        <v>2687</v>
      </c>
      <c r="C154" s="5" t="s">
        <v>90</v>
      </c>
      <c r="D154" s="5" t="s">
        <v>3214</v>
      </c>
      <c r="E154" s="5" t="s">
        <v>3215</v>
      </c>
      <c r="F154" s="5" t="s">
        <v>3216</v>
      </c>
      <c r="G154" s="5" t="s">
        <v>2695</v>
      </c>
      <c r="J154" s="5" t="s">
        <v>3394</v>
      </c>
    </row>
    <row r="155" spans="1:10">
      <c r="A155" s="5">
        <v>154</v>
      </c>
      <c r="B155" s="5" t="s">
        <v>2687</v>
      </c>
      <c r="C155" s="5" t="s">
        <v>90</v>
      </c>
      <c r="D155" s="5" t="s">
        <v>3217</v>
      </c>
      <c r="E155" s="5" t="s">
        <v>3218</v>
      </c>
      <c r="F155" s="5" t="s">
        <v>3219</v>
      </c>
      <c r="G155" s="5" t="s">
        <v>2695</v>
      </c>
      <c r="J155" s="5" t="s">
        <v>3394</v>
      </c>
    </row>
    <row r="156" spans="1:10">
      <c r="A156" s="5">
        <v>155</v>
      </c>
      <c r="B156" s="5" t="s">
        <v>2687</v>
      </c>
      <c r="C156" s="5" t="s">
        <v>90</v>
      </c>
      <c r="D156" s="5" t="s">
        <v>3220</v>
      </c>
      <c r="E156" s="5" t="s">
        <v>3221</v>
      </c>
      <c r="F156" s="5" t="s">
        <v>3222</v>
      </c>
      <c r="G156" s="5" t="s">
        <v>2718</v>
      </c>
      <c r="J156" s="5" t="s">
        <v>3394</v>
      </c>
    </row>
    <row r="157" spans="1:10">
      <c r="A157" s="5">
        <v>156</v>
      </c>
      <c r="B157" s="5" t="s">
        <v>2687</v>
      </c>
      <c r="C157" s="5" t="s">
        <v>90</v>
      </c>
      <c r="D157" s="5" t="s">
        <v>3223</v>
      </c>
      <c r="E157" s="5" t="s">
        <v>3224</v>
      </c>
      <c r="F157" s="5" t="s">
        <v>3225</v>
      </c>
      <c r="G157" s="5" t="s">
        <v>2774</v>
      </c>
      <c r="J157" s="5" t="s">
        <v>3394</v>
      </c>
    </row>
    <row r="158" spans="1:10">
      <c r="A158" s="5">
        <v>157</v>
      </c>
      <c r="B158" s="5" t="s">
        <v>2687</v>
      </c>
      <c r="C158" s="5" t="s">
        <v>90</v>
      </c>
      <c r="D158" s="5" t="s">
        <v>3226</v>
      </c>
      <c r="E158" s="5" t="s">
        <v>3227</v>
      </c>
      <c r="F158" s="5" t="s">
        <v>3228</v>
      </c>
      <c r="G158" s="5" t="s">
        <v>2735</v>
      </c>
      <c r="J158" s="5" t="s">
        <v>3394</v>
      </c>
    </row>
    <row r="159" spans="1:10">
      <c r="A159" s="5">
        <v>158</v>
      </c>
      <c r="B159" s="5" t="s">
        <v>2687</v>
      </c>
      <c r="C159" s="5" t="s">
        <v>90</v>
      </c>
      <c r="D159" s="5" t="s">
        <v>3229</v>
      </c>
      <c r="E159" s="5" t="s">
        <v>3230</v>
      </c>
      <c r="F159" s="5" t="s">
        <v>3231</v>
      </c>
      <c r="G159" s="5" t="s">
        <v>2735</v>
      </c>
      <c r="J159" s="5" t="s">
        <v>3394</v>
      </c>
    </row>
    <row r="160" spans="1:10">
      <c r="A160" s="5">
        <v>159</v>
      </c>
      <c r="B160" s="5" t="s">
        <v>2687</v>
      </c>
      <c r="C160" s="5" t="s">
        <v>90</v>
      </c>
      <c r="D160" s="5" t="s">
        <v>3233</v>
      </c>
      <c r="E160" s="5" t="s">
        <v>3232</v>
      </c>
      <c r="F160" s="5" t="s">
        <v>3234</v>
      </c>
      <c r="G160" s="5" t="s">
        <v>3019</v>
      </c>
      <c r="J160" s="5" t="s">
        <v>3394</v>
      </c>
    </row>
    <row r="161" spans="1:10">
      <c r="A161" s="5">
        <v>160</v>
      </c>
      <c r="B161" s="5" t="s">
        <v>2687</v>
      </c>
      <c r="C161" s="5" t="s">
        <v>90</v>
      </c>
      <c r="D161" s="5" t="s">
        <v>3235</v>
      </c>
      <c r="E161" s="5" t="s">
        <v>3236</v>
      </c>
      <c r="F161" s="5" t="s">
        <v>3237</v>
      </c>
      <c r="G161" s="5" t="s">
        <v>2774</v>
      </c>
      <c r="J161" s="5" t="s">
        <v>3394</v>
      </c>
    </row>
    <row r="162" spans="1:10">
      <c r="A162" s="5">
        <v>161</v>
      </c>
      <c r="B162" s="5" t="s">
        <v>2687</v>
      </c>
      <c r="C162" s="5" t="s">
        <v>90</v>
      </c>
      <c r="D162" s="5" t="s">
        <v>3238</v>
      </c>
      <c r="E162" s="5" t="s">
        <v>3239</v>
      </c>
      <c r="F162" s="5" t="s">
        <v>3240</v>
      </c>
      <c r="G162" s="5" t="s">
        <v>2722</v>
      </c>
      <c r="J162" s="5" t="s">
        <v>3394</v>
      </c>
    </row>
    <row r="163" spans="1:10">
      <c r="A163" s="5">
        <v>162</v>
      </c>
      <c r="B163" s="5" t="s">
        <v>2687</v>
      </c>
      <c r="C163" s="5" t="s">
        <v>90</v>
      </c>
      <c r="D163" s="5" t="s">
        <v>3241</v>
      </c>
      <c r="E163" s="5" t="s">
        <v>3242</v>
      </c>
      <c r="F163" s="5" t="s">
        <v>3243</v>
      </c>
      <c r="G163" s="5" t="s">
        <v>3123</v>
      </c>
      <c r="J163" s="5" t="s">
        <v>3394</v>
      </c>
    </row>
    <row r="164" spans="1:10">
      <c r="A164" s="5">
        <v>163</v>
      </c>
      <c r="B164" s="5" t="s">
        <v>2687</v>
      </c>
      <c r="C164" s="5" t="s">
        <v>90</v>
      </c>
      <c r="D164" s="5" t="s">
        <v>3244</v>
      </c>
      <c r="E164" s="5" t="s">
        <v>3242</v>
      </c>
      <c r="F164" s="5" t="s">
        <v>3245</v>
      </c>
      <c r="G164" s="5" t="s">
        <v>2949</v>
      </c>
      <c r="J164" s="5" t="s">
        <v>3394</v>
      </c>
    </row>
    <row r="165" spans="1:10">
      <c r="A165" s="5">
        <v>164</v>
      </c>
      <c r="B165" s="5" t="s">
        <v>2687</v>
      </c>
      <c r="C165" s="5" t="s">
        <v>90</v>
      </c>
      <c r="D165" s="5" t="s">
        <v>3246</v>
      </c>
      <c r="E165" s="5" t="s">
        <v>3242</v>
      </c>
      <c r="F165" s="5" t="s">
        <v>3247</v>
      </c>
      <c r="G165" s="5" t="s">
        <v>2981</v>
      </c>
      <c r="J165" s="5" t="s">
        <v>3394</v>
      </c>
    </row>
    <row r="166" spans="1:10">
      <c r="A166" s="5">
        <v>165</v>
      </c>
      <c r="B166" s="5" t="s">
        <v>2687</v>
      </c>
      <c r="C166" s="5" t="s">
        <v>90</v>
      </c>
      <c r="D166" s="5" t="s">
        <v>3248</v>
      </c>
      <c r="E166" s="5" t="s">
        <v>3242</v>
      </c>
      <c r="F166" s="5" t="s">
        <v>3249</v>
      </c>
      <c r="G166" s="5" t="s">
        <v>2718</v>
      </c>
      <c r="J166" s="5" t="s">
        <v>3394</v>
      </c>
    </row>
    <row r="167" spans="1:10">
      <c r="A167" s="5">
        <v>166</v>
      </c>
      <c r="B167" s="5" t="s">
        <v>2687</v>
      </c>
      <c r="C167" s="5" t="s">
        <v>90</v>
      </c>
      <c r="D167" s="5" t="s">
        <v>3250</v>
      </c>
      <c r="E167" s="5" t="s">
        <v>3251</v>
      </c>
      <c r="F167" s="5" t="s">
        <v>3252</v>
      </c>
      <c r="G167" s="5" t="s">
        <v>2915</v>
      </c>
      <c r="J167" s="5" t="s">
        <v>3394</v>
      </c>
    </row>
    <row r="168" spans="1:10">
      <c r="A168" s="5">
        <v>167</v>
      </c>
      <c r="B168" s="5" t="s">
        <v>2687</v>
      </c>
      <c r="C168" s="5" t="s">
        <v>90</v>
      </c>
      <c r="D168" s="5" t="s">
        <v>3253</v>
      </c>
      <c r="E168" s="5" t="s">
        <v>3254</v>
      </c>
      <c r="F168" s="5" t="s">
        <v>3255</v>
      </c>
      <c r="G168" s="5" t="s">
        <v>2774</v>
      </c>
      <c r="J168" s="5" t="s">
        <v>3394</v>
      </c>
    </row>
    <row r="169" spans="1:10">
      <c r="A169" s="5">
        <v>168</v>
      </c>
      <c r="B169" s="5" t="s">
        <v>2687</v>
      </c>
      <c r="C169" s="5" t="s">
        <v>90</v>
      </c>
      <c r="D169" s="5" t="s">
        <v>3256</v>
      </c>
      <c r="E169" s="5" t="s">
        <v>3257</v>
      </c>
      <c r="F169" s="5" t="s">
        <v>3258</v>
      </c>
      <c r="G169" s="5" t="s">
        <v>2691</v>
      </c>
      <c r="J169" s="5" t="s">
        <v>3394</v>
      </c>
    </row>
    <row r="170" spans="1:10">
      <c r="A170" s="5">
        <v>169</v>
      </c>
      <c r="B170" s="5" t="s">
        <v>2687</v>
      </c>
      <c r="C170" s="5" t="s">
        <v>90</v>
      </c>
      <c r="D170" s="5" t="s">
        <v>3259</v>
      </c>
      <c r="E170" s="5" t="s">
        <v>3260</v>
      </c>
      <c r="F170" s="5" t="s">
        <v>3261</v>
      </c>
      <c r="G170" s="5" t="s">
        <v>2945</v>
      </c>
      <c r="J170" s="5" t="s">
        <v>3394</v>
      </c>
    </row>
    <row r="171" spans="1:10">
      <c r="A171" s="5">
        <v>170</v>
      </c>
      <c r="B171" s="5" t="s">
        <v>2687</v>
      </c>
      <c r="C171" s="5" t="s">
        <v>90</v>
      </c>
      <c r="D171" s="5" t="s">
        <v>3262</v>
      </c>
      <c r="E171" s="5" t="s">
        <v>3263</v>
      </c>
      <c r="F171" s="5" t="s">
        <v>3264</v>
      </c>
      <c r="G171" s="5" t="s">
        <v>2963</v>
      </c>
      <c r="J171" s="5" t="s">
        <v>3394</v>
      </c>
    </row>
    <row r="172" spans="1:10">
      <c r="A172" s="5">
        <v>171</v>
      </c>
      <c r="B172" s="5" t="s">
        <v>2687</v>
      </c>
      <c r="C172" s="5" t="s">
        <v>90</v>
      </c>
      <c r="D172" s="5" t="s">
        <v>3265</v>
      </c>
      <c r="E172" s="5" t="s">
        <v>3266</v>
      </c>
      <c r="F172" s="5" t="s">
        <v>3267</v>
      </c>
      <c r="G172" s="5" t="s">
        <v>2980</v>
      </c>
      <c r="H172" s="5" t="s">
        <v>3026</v>
      </c>
      <c r="J172" s="5" t="s">
        <v>3394</v>
      </c>
    </row>
    <row r="173" spans="1:10">
      <c r="A173" s="5">
        <v>172</v>
      </c>
      <c r="B173" s="5" t="s">
        <v>2687</v>
      </c>
      <c r="C173" s="5" t="s">
        <v>90</v>
      </c>
      <c r="D173" s="5" t="s">
        <v>3268</v>
      </c>
      <c r="E173" s="5" t="s">
        <v>3269</v>
      </c>
      <c r="F173" s="5" t="s">
        <v>3270</v>
      </c>
      <c r="G173" s="5" t="s">
        <v>2774</v>
      </c>
      <c r="J173" s="5" t="s">
        <v>3394</v>
      </c>
    </row>
    <row r="174" spans="1:10">
      <c r="A174" s="5">
        <v>173</v>
      </c>
      <c r="B174" s="5" t="s">
        <v>2687</v>
      </c>
      <c r="C174" s="5" t="s">
        <v>90</v>
      </c>
      <c r="D174" s="5" t="s">
        <v>3271</v>
      </c>
      <c r="E174" s="5" t="s">
        <v>3272</v>
      </c>
      <c r="F174" s="5" t="s">
        <v>3273</v>
      </c>
      <c r="G174" s="5" t="s">
        <v>2963</v>
      </c>
      <c r="J174" s="5" t="s">
        <v>3394</v>
      </c>
    </row>
    <row r="175" spans="1:10">
      <c r="A175" s="5">
        <v>174</v>
      </c>
      <c r="B175" s="5" t="s">
        <v>2687</v>
      </c>
      <c r="C175" s="5" t="s">
        <v>90</v>
      </c>
      <c r="D175" s="5" t="s">
        <v>3274</v>
      </c>
      <c r="E175" s="5" t="s">
        <v>3275</v>
      </c>
      <c r="F175" s="5" t="s">
        <v>3276</v>
      </c>
      <c r="G175" s="5" t="s">
        <v>2718</v>
      </c>
      <c r="J175" s="5" t="s">
        <v>3394</v>
      </c>
    </row>
    <row r="176" spans="1:10">
      <c r="A176" s="5">
        <v>175</v>
      </c>
      <c r="B176" s="5" t="s">
        <v>2687</v>
      </c>
      <c r="C176" s="5" t="s">
        <v>90</v>
      </c>
      <c r="D176" s="5" t="s">
        <v>3277</v>
      </c>
      <c r="E176" s="5" t="s">
        <v>3278</v>
      </c>
      <c r="F176" s="5" t="s">
        <v>3279</v>
      </c>
      <c r="G176" s="5" t="s">
        <v>2710</v>
      </c>
      <c r="J176" s="5" t="s">
        <v>3394</v>
      </c>
    </row>
    <row r="177" spans="1:10">
      <c r="A177" s="5">
        <v>176</v>
      </c>
      <c r="B177" s="5" t="s">
        <v>2687</v>
      </c>
      <c r="C177" s="5" t="s">
        <v>90</v>
      </c>
      <c r="D177" s="5" t="s">
        <v>3280</v>
      </c>
      <c r="E177" s="5" t="s">
        <v>3281</v>
      </c>
      <c r="F177" s="5" t="s">
        <v>3282</v>
      </c>
      <c r="G177" s="5" t="s">
        <v>2718</v>
      </c>
      <c r="J177" s="5" t="s">
        <v>3394</v>
      </c>
    </row>
    <row r="178" spans="1:10">
      <c r="A178" s="5">
        <v>177</v>
      </c>
      <c r="B178" s="5" t="s">
        <v>2687</v>
      </c>
      <c r="C178" s="5" t="s">
        <v>90</v>
      </c>
      <c r="D178" s="5" t="s">
        <v>3283</v>
      </c>
      <c r="E178" s="5" t="s">
        <v>3284</v>
      </c>
      <c r="F178" s="5" t="s">
        <v>3285</v>
      </c>
      <c r="G178" s="5" t="s">
        <v>2915</v>
      </c>
      <c r="J178" s="5" t="s">
        <v>3394</v>
      </c>
    </row>
    <row r="179" spans="1:10">
      <c r="A179" s="5">
        <v>178</v>
      </c>
      <c r="B179" s="5" t="s">
        <v>2687</v>
      </c>
      <c r="C179" s="5" t="s">
        <v>90</v>
      </c>
      <c r="D179" s="5" t="s">
        <v>3286</v>
      </c>
      <c r="E179" s="5" t="s">
        <v>3287</v>
      </c>
      <c r="F179" s="5" t="s">
        <v>3288</v>
      </c>
      <c r="G179" s="5" t="s">
        <v>2691</v>
      </c>
      <c r="J179" s="5" t="s">
        <v>3394</v>
      </c>
    </row>
    <row r="180" spans="1:10">
      <c r="A180" s="5">
        <v>179</v>
      </c>
      <c r="B180" s="5" t="s">
        <v>2687</v>
      </c>
      <c r="C180" s="5" t="s">
        <v>90</v>
      </c>
      <c r="D180" s="5" t="s">
        <v>3289</v>
      </c>
      <c r="E180" s="5" t="s">
        <v>3290</v>
      </c>
      <c r="F180" s="5" t="s">
        <v>3291</v>
      </c>
      <c r="G180" s="5" t="s">
        <v>2886</v>
      </c>
      <c r="J180" s="5" t="s">
        <v>3394</v>
      </c>
    </row>
    <row r="181" spans="1:10">
      <c r="A181" s="5">
        <v>180</v>
      </c>
      <c r="B181" s="5" t="s">
        <v>2687</v>
      </c>
      <c r="C181" s="5" t="s">
        <v>90</v>
      </c>
      <c r="D181" s="5" t="s">
        <v>3292</v>
      </c>
      <c r="E181" s="5" t="s">
        <v>3293</v>
      </c>
      <c r="F181" s="5" t="s">
        <v>3294</v>
      </c>
      <c r="G181" s="5" t="s">
        <v>2774</v>
      </c>
      <c r="J181" s="5" t="s">
        <v>3394</v>
      </c>
    </row>
    <row r="182" spans="1:10">
      <c r="A182" s="5">
        <v>181</v>
      </c>
      <c r="B182" s="5" t="s">
        <v>2687</v>
      </c>
      <c r="C182" s="5" t="s">
        <v>90</v>
      </c>
      <c r="D182" s="5" t="s">
        <v>3295</v>
      </c>
      <c r="E182" s="5" t="s">
        <v>3296</v>
      </c>
      <c r="F182" s="5" t="s">
        <v>3297</v>
      </c>
      <c r="G182" s="5" t="s">
        <v>2691</v>
      </c>
      <c r="J182" s="5" t="s">
        <v>3394</v>
      </c>
    </row>
    <row r="183" spans="1:10">
      <c r="A183" s="5">
        <v>182</v>
      </c>
      <c r="B183" s="5" t="s">
        <v>2687</v>
      </c>
      <c r="C183" s="5" t="s">
        <v>90</v>
      </c>
      <c r="D183" s="5" t="s">
        <v>3298</v>
      </c>
      <c r="E183" s="5" t="s">
        <v>3299</v>
      </c>
      <c r="F183" s="5" t="s">
        <v>3300</v>
      </c>
      <c r="G183" s="5" t="s">
        <v>2980</v>
      </c>
      <c r="J183" s="5" t="s">
        <v>3394</v>
      </c>
    </row>
    <row r="184" spans="1:10">
      <c r="A184" s="5">
        <v>183</v>
      </c>
      <c r="B184" s="5" t="s">
        <v>2687</v>
      </c>
      <c r="C184" s="5" t="s">
        <v>90</v>
      </c>
      <c r="D184" s="5" t="s">
        <v>3301</v>
      </c>
      <c r="E184" s="5" t="s">
        <v>3302</v>
      </c>
      <c r="F184" s="5" t="s">
        <v>3303</v>
      </c>
      <c r="G184" s="5" t="s">
        <v>2718</v>
      </c>
      <c r="J184" s="5" t="s">
        <v>3394</v>
      </c>
    </row>
    <row r="185" spans="1:10">
      <c r="A185" s="5">
        <v>184</v>
      </c>
      <c r="B185" s="5" t="s">
        <v>2687</v>
      </c>
      <c r="C185" s="5" t="s">
        <v>90</v>
      </c>
      <c r="D185" s="5" t="s">
        <v>3304</v>
      </c>
      <c r="E185" s="5" t="s">
        <v>3305</v>
      </c>
      <c r="F185" s="5" t="s">
        <v>3306</v>
      </c>
      <c r="G185" s="5" t="s">
        <v>2762</v>
      </c>
      <c r="J185" s="5" t="s">
        <v>3394</v>
      </c>
    </row>
    <row r="186" spans="1:10">
      <c r="A186" s="5">
        <v>185</v>
      </c>
      <c r="B186" s="5" t="s">
        <v>2687</v>
      </c>
      <c r="C186" s="5" t="s">
        <v>90</v>
      </c>
      <c r="D186" s="5" t="s">
        <v>3307</v>
      </c>
      <c r="E186" s="5" t="s">
        <v>3308</v>
      </c>
      <c r="F186" s="5" t="s">
        <v>3309</v>
      </c>
      <c r="G186" s="5" t="s">
        <v>2743</v>
      </c>
      <c r="J186" s="5" t="s">
        <v>3394</v>
      </c>
    </row>
    <row r="187" spans="1:10">
      <c r="A187" s="5">
        <v>186</v>
      </c>
      <c r="B187" s="5" t="s">
        <v>2687</v>
      </c>
      <c r="C187" s="5" t="s">
        <v>90</v>
      </c>
      <c r="D187" s="5" t="s">
        <v>3310</v>
      </c>
      <c r="E187" s="5" t="s">
        <v>3311</v>
      </c>
      <c r="F187" s="5" t="s">
        <v>3312</v>
      </c>
      <c r="G187" s="5" t="s">
        <v>2754</v>
      </c>
      <c r="J187" s="5" t="s">
        <v>3394</v>
      </c>
    </row>
    <row r="188" spans="1:10">
      <c r="A188" s="5">
        <v>187</v>
      </c>
      <c r="B188" s="5" t="s">
        <v>2687</v>
      </c>
      <c r="C188" s="5" t="s">
        <v>90</v>
      </c>
      <c r="D188" s="5" t="s">
        <v>3313</v>
      </c>
      <c r="E188" s="5" t="s">
        <v>3314</v>
      </c>
      <c r="F188" s="5" t="s">
        <v>3315</v>
      </c>
      <c r="G188" s="5" t="s">
        <v>2855</v>
      </c>
      <c r="J188" s="5" t="s">
        <v>3394</v>
      </c>
    </row>
    <row r="189" spans="1:10">
      <c r="A189" s="5">
        <v>188</v>
      </c>
      <c r="B189" s="5" t="s">
        <v>2687</v>
      </c>
      <c r="C189" s="5" t="s">
        <v>90</v>
      </c>
      <c r="D189" s="5" t="s">
        <v>3316</v>
      </c>
      <c r="E189" s="5" t="s">
        <v>3317</v>
      </c>
      <c r="F189" s="5" t="s">
        <v>3318</v>
      </c>
      <c r="G189" s="5" t="s">
        <v>2843</v>
      </c>
      <c r="J189" s="5" t="s">
        <v>3394</v>
      </c>
    </row>
    <row r="190" spans="1:10">
      <c r="A190" s="5">
        <v>189</v>
      </c>
      <c r="B190" s="5" t="s">
        <v>2687</v>
      </c>
      <c r="C190" s="5" t="s">
        <v>90</v>
      </c>
      <c r="D190" s="5" t="s">
        <v>3319</v>
      </c>
      <c r="E190" s="5" t="s">
        <v>3320</v>
      </c>
      <c r="F190" s="5" t="s">
        <v>3321</v>
      </c>
      <c r="G190" s="5" t="s">
        <v>3123</v>
      </c>
      <c r="J190" s="5" t="s">
        <v>3394</v>
      </c>
    </row>
    <row r="191" spans="1:10">
      <c r="A191" s="5">
        <v>190</v>
      </c>
      <c r="B191" s="5" t="s">
        <v>2687</v>
      </c>
      <c r="C191" s="5" t="s">
        <v>90</v>
      </c>
      <c r="D191" s="5" t="s">
        <v>3322</v>
      </c>
      <c r="E191" s="5" t="s">
        <v>3323</v>
      </c>
      <c r="F191" s="5" t="s">
        <v>3324</v>
      </c>
      <c r="G191" s="5" t="s">
        <v>2886</v>
      </c>
      <c r="J191" s="5" t="s">
        <v>3394</v>
      </c>
    </row>
    <row r="192" spans="1:10">
      <c r="A192" s="5">
        <v>191</v>
      </c>
      <c r="B192" s="5" t="s">
        <v>2687</v>
      </c>
      <c r="C192" s="5" t="s">
        <v>90</v>
      </c>
      <c r="D192" s="5" t="s">
        <v>3325</v>
      </c>
      <c r="E192" s="5" t="s">
        <v>3326</v>
      </c>
      <c r="F192" s="5" t="s">
        <v>3327</v>
      </c>
      <c r="G192" s="5" t="s">
        <v>2743</v>
      </c>
      <c r="J192" s="5" t="s">
        <v>3394</v>
      </c>
    </row>
    <row r="193" spans="1:10">
      <c r="A193" s="5">
        <v>192</v>
      </c>
      <c r="B193" s="5" t="s">
        <v>2687</v>
      </c>
      <c r="C193" s="5" t="s">
        <v>90</v>
      </c>
      <c r="D193" s="5" t="s">
        <v>3328</v>
      </c>
      <c r="E193" s="5" t="s">
        <v>3329</v>
      </c>
      <c r="F193" s="5" t="s">
        <v>2985</v>
      </c>
      <c r="G193" s="5" t="s">
        <v>3330</v>
      </c>
      <c r="J193" s="5" t="s">
        <v>3394</v>
      </c>
    </row>
    <row r="194" spans="1:10">
      <c r="A194" s="5">
        <v>193</v>
      </c>
      <c r="B194" s="5" t="s">
        <v>2687</v>
      </c>
      <c r="C194" s="5" t="s">
        <v>90</v>
      </c>
      <c r="D194" s="5" t="s">
        <v>3331</v>
      </c>
      <c r="E194" s="5" t="s">
        <v>3332</v>
      </c>
      <c r="F194" s="5" t="s">
        <v>2991</v>
      </c>
      <c r="G194" s="5" t="s">
        <v>2774</v>
      </c>
      <c r="J194" s="5" t="s">
        <v>3394</v>
      </c>
    </row>
    <row r="195" spans="1:10">
      <c r="A195" s="5">
        <v>194</v>
      </c>
      <c r="B195" s="5" t="s">
        <v>2687</v>
      </c>
      <c r="C195" s="5" t="s">
        <v>90</v>
      </c>
      <c r="D195" s="5" t="s">
        <v>3333</v>
      </c>
      <c r="E195" s="5" t="s">
        <v>3334</v>
      </c>
      <c r="F195" s="5" t="s">
        <v>3335</v>
      </c>
      <c r="G195" s="5" t="s">
        <v>2980</v>
      </c>
      <c r="J195" s="5" t="s">
        <v>3394</v>
      </c>
    </row>
    <row r="196" spans="1:10">
      <c r="A196" s="5">
        <v>195</v>
      </c>
      <c r="B196" s="5" t="s">
        <v>2687</v>
      </c>
      <c r="C196" s="5" t="s">
        <v>90</v>
      </c>
      <c r="D196" s="5" t="s">
        <v>3336</v>
      </c>
      <c r="E196" s="5" t="s">
        <v>3334</v>
      </c>
      <c r="F196" s="5" t="s">
        <v>3335</v>
      </c>
      <c r="G196" s="5" t="s">
        <v>2706</v>
      </c>
      <c r="J196" s="5" t="s">
        <v>3394</v>
      </c>
    </row>
    <row r="197" spans="1:10">
      <c r="A197" s="5">
        <v>196</v>
      </c>
      <c r="B197" s="5" t="s">
        <v>2687</v>
      </c>
      <c r="C197" s="5" t="s">
        <v>90</v>
      </c>
      <c r="D197" s="5" t="s">
        <v>3337</v>
      </c>
      <c r="E197" s="5" t="s">
        <v>3338</v>
      </c>
      <c r="F197" s="5" t="s">
        <v>3339</v>
      </c>
      <c r="G197" s="5" t="s">
        <v>2706</v>
      </c>
      <c r="J197" s="5" t="s">
        <v>3394</v>
      </c>
    </row>
    <row r="198" spans="1:10">
      <c r="A198" s="5">
        <v>197</v>
      </c>
      <c r="B198" s="5" t="s">
        <v>2687</v>
      </c>
      <c r="C198" s="5" t="s">
        <v>90</v>
      </c>
      <c r="D198" s="5" t="s">
        <v>3340</v>
      </c>
      <c r="E198" s="5" t="s">
        <v>3341</v>
      </c>
      <c r="F198" s="5" t="s">
        <v>2853</v>
      </c>
      <c r="G198" s="5" t="s">
        <v>3342</v>
      </c>
      <c r="J198" s="5" t="s">
        <v>3394</v>
      </c>
    </row>
    <row r="199" spans="1:10">
      <c r="A199" s="5">
        <v>198</v>
      </c>
      <c r="B199" s="5" t="s">
        <v>2687</v>
      </c>
      <c r="C199" s="5" t="s">
        <v>90</v>
      </c>
      <c r="D199" s="5" t="s">
        <v>3343</v>
      </c>
      <c r="E199" s="5" t="s">
        <v>3344</v>
      </c>
      <c r="F199" s="5" t="s">
        <v>2862</v>
      </c>
      <c r="G199" s="5" t="s">
        <v>2743</v>
      </c>
      <c r="J199" s="5" t="s">
        <v>3394</v>
      </c>
    </row>
    <row r="200" spans="1:10">
      <c r="A200" s="5">
        <v>199</v>
      </c>
      <c r="B200" s="5" t="s">
        <v>2687</v>
      </c>
      <c r="C200" s="5" t="s">
        <v>90</v>
      </c>
      <c r="D200" s="5" t="s">
        <v>3345</v>
      </c>
      <c r="E200" s="5" t="s">
        <v>3346</v>
      </c>
      <c r="F200" s="5" t="s">
        <v>3347</v>
      </c>
      <c r="G200" s="5" t="s">
        <v>3348</v>
      </c>
      <c r="J200" s="5" t="s">
        <v>3394</v>
      </c>
    </row>
    <row r="201" spans="1:10">
      <c r="A201" s="5">
        <v>200</v>
      </c>
      <c r="B201" s="5" t="s">
        <v>2687</v>
      </c>
      <c r="C201" s="5" t="s">
        <v>90</v>
      </c>
      <c r="D201" s="5" t="s">
        <v>3349</v>
      </c>
      <c r="E201" s="5" t="s">
        <v>3350</v>
      </c>
      <c r="F201" s="5" t="s">
        <v>3351</v>
      </c>
      <c r="G201" s="5" t="s">
        <v>2766</v>
      </c>
      <c r="J201" s="5" t="s">
        <v>3394</v>
      </c>
    </row>
    <row r="202" spans="1:10">
      <c r="A202" s="5">
        <v>201</v>
      </c>
      <c r="B202" s="5" t="s">
        <v>2687</v>
      </c>
      <c r="C202" s="5" t="s">
        <v>90</v>
      </c>
      <c r="D202" s="5" t="s">
        <v>3352</v>
      </c>
      <c r="E202" s="5" t="s">
        <v>3353</v>
      </c>
      <c r="F202" s="5" t="s">
        <v>3354</v>
      </c>
      <c r="G202" s="5" t="s">
        <v>2691</v>
      </c>
      <c r="J202" s="5" t="s">
        <v>3394</v>
      </c>
    </row>
    <row r="203" spans="1:10">
      <c r="A203" s="5">
        <v>202</v>
      </c>
      <c r="B203" s="5" t="s">
        <v>2687</v>
      </c>
      <c r="C203" s="5" t="s">
        <v>90</v>
      </c>
      <c r="D203" s="5" t="s">
        <v>3355</v>
      </c>
      <c r="E203" s="5" t="s">
        <v>3356</v>
      </c>
      <c r="F203" s="5" t="s">
        <v>3357</v>
      </c>
      <c r="G203" s="5" t="s">
        <v>2691</v>
      </c>
      <c r="J203" s="5" t="s">
        <v>3394</v>
      </c>
    </row>
    <row r="204" spans="1:10">
      <c r="A204" s="5">
        <v>203</v>
      </c>
      <c r="B204" s="5" t="s">
        <v>2687</v>
      </c>
      <c r="C204" s="5" t="s">
        <v>90</v>
      </c>
      <c r="D204" s="5" t="s">
        <v>3358</v>
      </c>
      <c r="E204" s="5" t="s">
        <v>3359</v>
      </c>
      <c r="F204" s="5" t="s">
        <v>3360</v>
      </c>
      <c r="G204" s="5" t="s">
        <v>2774</v>
      </c>
      <c r="J204" s="5" t="s">
        <v>3394</v>
      </c>
    </row>
    <row r="205" spans="1:10">
      <c r="A205" s="5">
        <v>204</v>
      </c>
      <c r="B205" s="5" t="s">
        <v>2687</v>
      </c>
      <c r="C205" s="5" t="s">
        <v>90</v>
      </c>
      <c r="D205" s="5" t="s">
        <v>3361</v>
      </c>
      <c r="E205" s="5" t="s">
        <v>3362</v>
      </c>
      <c r="F205" s="5" t="s">
        <v>3363</v>
      </c>
      <c r="G205" s="5" t="s">
        <v>3364</v>
      </c>
      <c r="J205" s="5" t="s">
        <v>3394</v>
      </c>
    </row>
    <row r="206" spans="1:10">
      <c r="A206" s="5">
        <v>205</v>
      </c>
      <c r="B206" s="5" t="s">
        <v>2687</v>
      </c>
      <c r="C206" s="5" t="s">
        <v>90</v>
      </c>
      <c r="D206" s="5" t="s">
        <v>3365</v>
      </c>
      <c r="E206" s="5" t="s">
        <v>3366</v>
      </c>
      <c r="F206" s="5" t="s">
        <v>3367</v>
      </c>
      <c r="G206" s="5" t="s">
        <v>2750</v>
      </c>
      <c r="J206" s="5" t="s">
        <v>3394</v>
      </c>
    </row>
    <row r="207" spans="1:10">
      <c r="A207" s="5">
        <v>206</v>
      </c>
      <c r="B207" s="5" t="s">
        <v>2687</v>
      </c>
      <c r="C207" s="5" t="s">
        <v>90</v>
      </c>
      <c r="D207" s="5" t="s">
        <v>3368</v>
      </c>
      <c r="E207" s="5" t="s">
        <v>3369</v>
      </c>
      <c r="F207" s="5" t="s">
        <v>3370</v>
      </c>
      <c r="G207" s="5" t="s">
        <v>2691</v>
      </c>
      <c r="J207" s="5" t="s">
        <v>3394</v>
      </c>
    </row>
    <row r="208" spans="1:10">
      <c r="A208" s="5">
        <v>207</v>
      </c>
      <c r="B208" s="5" t="s">
        <v>2687</v>
      </c>
      <c r="C208" s="5" t="s">
        <v>90</v>
      </c>
      <c r="D208" s="5" t="s">
        <v>3371</v>
      </c>
      <c r="E208" s="5" t="s">
        <v>3372</v>
      </c>
      <c r="F208" s="5" t="s">
        <v>3373</v>
      </c>
      <c r="G208" s="5" t="s">
        <v>3374</v>
      </c>
      <c r="J208" s="5" t="s">
        <v>3394</v>
      </c>
    </row>
    <row r="209" spans="1:10">
      <c r="A209" s="5">
        <v>208</v>
      </c>
      <c r="B209" s="5" t="s">
        <v>2687</v>
      </c>
      <c r="C209" s="5" t="s">
        <v>90</v>
      </c>
      <c r="D209" s="5" t="s">
        <v>3375</v>
      </c>
      <c r="E209" s="5" t="s">
        <v>3376</v>
      </c>
      <c r="F209" s="5" t="s">
        <v>3377</v>
      </c>
      <c r="G209" s="5" t="s">
        <v>3378</v>
      </c>
      <c r="J209" s="5" t="s">
        <v>3394</v>
      </c>
    </row>
    <row r="210" spans="1:10">
      <c r="A210" s="5">
        <v>209</v>
      </c>
      <c r="B210" s="5" t="s">
        <v>2687</v>
      </c>
      <c r="C210" s="5" t="s">
        <v>90</v>
      </c>
      <c r="D210" s="5" t="s">
        <v>3379</v>
      </c>
      <c r="E210" s="5" t="s">
        <v>3380</v>
      </c>
      <c r="F210" s="5" t="s">
        <v>3381</v>
      </c>
      <c r="G210" s="5" t="s">
        <v>2896</v>
      </c>
      <c r="H210" s="5" t="s">
        <v>3382</v>
      </c>
      <c r="J210" s="5" t="s">
        <v>3394</v>
      </c>
    </row>
    <row r="211" spans="1:10">
      <c r="A211" s="5">
        <v>210</v>
      </c>
      <c r="B211" s="5" t="s">
        <v>2687</v>
      </c>
      <c r="C211" s="5" t="s">
        <v>90</v>
      </c>
      <c r="D211" s="5" t="s">
        <v>3383</v>
      </c>
      <c r="E211" s="5" t="s">
        <v>3384</v>
      </c>
      <c r="F211" s="5" t="s">
        <v>3385</v>
      </c>
      <c r="G211" s="5" t="s">
        <v>3386</v>
      </c>
      <c r="J211" s="5" t="s">
        <v>3394</v>
      </c>
    </row>
    <row r="212" spans="1:10">
      <c r="A212" s="5">
        <v>211</v>
      </c>
      <c r="B212" s="5" t="s">
        <v>2687</v>
      </c>
      <c r="C212" s="5" t="s">
        <v>90</v>
      </c>
      <c r="D212" s="5" t="s">
        <v>3387</v>
      </c>
      <c r="E212" s="5" t="s">
        <v>3388</v>
      </c>
      <c r="F212" s="5" t="s">
        <v>3363</v>
      </c>
      <c r="G212" s="5" t="s">
        <v>3389</v>
      </c>
      <c r="J212" s="5" t="s">
        <v>3394</v>
      </c>
    </row>
    <row r="213" spans="1:10">
      <c r="A213" s="5">
        <v>212</v>
      </c>
      <c r="B213" s="5" t="s">
        <v>2687</v>
      </c>
      <c r="C213" s="5" t="s">
        <v>90</v>
      </c>
      <c r="D213" s="5" t="s">
        <v>3390</v>
      </c>
      <c r="E213" s="5" t="s">
        <v>3391</v>
      </c>
      <c r="F213" s="5" t="s">
        <v>3392</v>
      </c>
      <c r="G213" s="5" t="s">
        <v>3393</v>
      </c>
      <c r="J213" s="5" t="s">
        <v>3394</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4"/>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0" t="s">
        <v>397</v>
      </c>
      <c r="E4" s="1161"/>
      <c r="F4" s="1161"/>
      <c r="G4" s="1161"/>
      <c r="H4" s="1162"/>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3"/>
      <c r="E6" s="1163"/>
      <c r="F6" s="1164" t="s">
        <v>84</v>
      </c>
      <c r="G6" s="1164"/>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1" t="s">
        <v>16</v>
      </c>
      <c r="E8" s="1151"/>
      <c r="F8" s="1151" t="s">
        <v>398</v>
      </c>
      <c r="G8" s="1151"/>
      <c r="H8" s="1151"/>
      <c r="I8" s="1165" t="s">
        <v>399</v>
      </c>
      <c r="J8" s="1165"/>
      <c r="K8" s="1165"/>
      <c r="L8" s="1165"/>
      <c r="M8" s="212"/>
      <c r="N8" s="212"/>
      <c r="O8" s="212"/>
      <c r="P8" s="212"/>
      <c r="Q8" s="360"/>
      <c r="R8" s="212"/>
      <c r="S8" s="357"/>
      <c r="T8" s="357"/>
      <c r="U8" s="357"/>
      <c r="V8" s="357"/>
    </row>
    <row r="9" spans="1:256" s="126" customFormat="1" ht="20.25" customHeight="1">
      <c r="A9" s="125"/>
      <c r="B9" s="36"/>
      <c r="C9" s="230"/>
      <c r="D9" s="240" t="s">
        <v>92</v>
      </c>
      <c r="E9" s="240" t="s">
        <v>400</v>
      </c>
      <c r="F9" s="1156" t="s">
        <v>92</v>
      </c>
      <c r="G9" s="1157"/>
      <c r="H9" s="241" t="s">
        <v>400</v>
      </c>
      <c r="I9" s="1158" t="s">
        <v>92</v>
      </c>
      <c r="J9" s="1158"/>
      <c r="K9" s="241" t="s">
        <v>400</v>
      </c>
      <c r="L9" s="241" t="s">
        <v>401</v>
      </c>
      <c r="M9" s="212"/>
      <c r="N9" s="212"/>
      <c r="O9" s="212"/>
      <c r="P9" s="212"/>
      <c r="Q9" s="360"/>
      <c r="R9" s="212"/>
      <c r="S9" s="357"/>
      <c r="T9" s="357"/>
      <c r="U9" s="357"/>
      <c r="V9" s="357"/>
    </row>
    <row r="10" spans="1:256" ht="12" customHeight="1">
      <c r="C10" s="249"/>
      <c r="D10" s="355" t="s">
        <v>93</v>
      </c>
      <c r="E10" s="355" t="s">
        <v>49</v>
      </c>
      <c r="F10" s="1159" t="s">
        <v>50</v>
      </c>
      <c r="G10" s="1159"/>
      <c r="H10" s="355" t="s">
        <v>51</v>
      </c>
      <c r="I10" s="1159" t="s">
        <v>68</v>
      </c>
      <c r="J10" s="1159"/>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585</v>
      </c>
      <c r="S11" s="357"/>
      <c r="T11" s="357"/>
      <c r="U11" s="357"/>
      <c r="V11" s="357"/>
    </row>
    <row r="12" spans="1:256" s="265" customFormat="1" ht="0.95" customHeight="1">
      <c r="A12" s="89"/>
      <c r="B12" s="186" t="s">
        <v>405</v>
      </c>
      <c r="C12" s="1150"/>
      <c r="D12" s="1151">
        <v>1</v>
      </c>
      <c r="E12" s="1152" t="s">
        <v>3401</v>
      </c>
      <c r="F12" s="1112"/>
      <c r="G12" s="1104">
        <v>0</v>
      </c>
      <c r="H12" s="358"/>
      <c r="I12" s="250"/>
      <c r="J12" s="395" t="s">
        <v>519</v>
      </c>
      <c r="K12" s="735"/>
      <c r="L12" s="266"/>
      <c r="M12" s="831" t="e">
        <f ca="1">mergeValue(H12)</f>
        <v>#NAME?</v>
      </c>
      <c r="N12" s="1010"/>
      <c r="O12" s="1010"/>
      <c r="P12" s="831" t="str">
        <f>IF(ISERROR(MATCH(Q12,MODesc,0)),"n","y")</f>
        <v>n</v>
      </c>
      <c r="Q12" s="1010" t="s">
        <v>3401</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0"/>
      <c r="D13" s="1151"/>
      <c r="E13" s="1153"/>
      <c r="F13" s="1154"/>
      <c r="G13" s="1151">
        <v>1</v>
      </c>
      <c r="H13" s="1149" t="s">
        <v>1511</v>
      </c>
      <c r="I13" s="250"/>
      <c r="J13" s="395" t="s">
        <v>519</v>
      </c>
      <c r="K13" s="735"/>
      <c r="L13" s="266"/>
      <c r="M13" s="831" t="e">
        <f ca="1">mergeValue(H13)</f>
        <v>#NAME?</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0"/>
      <c r="D14" s="1151"/>
      <c r="E14" s="1153"/>
      <c r="F14" s="1155"/>
      <c r="G14" s="1151"/>
      <c r="H14" s="1149"/>
      <c r="I14" s="1123"/>
      <c r="J14" s="1104">
        <v>1</v>
      </c>
      <c r="K14" s="1111" t="s">
        <v>1511</v>
      </c>
      <c r="L14" s="247" t="s">
        <v>1512</v>
      </c>
      <c r="M14" s="831" t="e">
        <f ca="1">mergeValue(H14)</f>
        <v>#NAME?</v>
      </c>
      <c r="N14" s="1010"/>
      <c r="O14" s="1010"/>
      <c r="P14" s="1010"/>
      <c r="Q14" s="1010"/>
      <c r="R14" s="831" t="str">
        <f>K14&amp;" ("&amp;L14&amp;")"</f>
        <v>Город Казань (92701000)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iFdScfidetYjzOoPhuZRRQul/Nhx5fUVd+sgCon7mUSLGw+v39+F4jUy3pFqjWZrSyLM2y+3j6NH19Dlxwhb5A==" saltValue="5xposhBdiJO6IycSCUloG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62"/>
  </cols>
  <sheetData>
    <row r="1" spans="1:4">
      <c r="A1" s="1062" t="s">
        <v>2657</v>
      </c>
      <c r="B1" t="s">
        <v>514</v>
      </c>
      <c r="C1" t="s">
        <v>515</v>
      </c>
      <c r="D1" t="s">
        <v>2656</v>
      </c>
    </row>
    <row r="2" spans="1:4">
      <c r="A2" s="1062">
        <v>1</v>
      </c>
      <c r="B2" t="s">
        <v>778</v>
      </c>
      <c r="C2" t="s">
        <v>778</v>
      </c>
      <c r="D2" t="s">
        <v>779</v>
      </c>
    </row>
    <row r="3" spans="1:4">
      <c r="A3" s="1062">
        <v>2</v>
      </c>
      <c r="B3" t="s">
        <v>778</v>
      </c>
      <c r="C3" t="s">
        <v>780</v>
      </c>
      <c r="D3" t="s">
        <v>781</v>
      </c>
    </row>
    <row r="4" spans="1:4">
      <c r="A4" s="1062">
        <v>3</v>
      </c>
      <c r="B4" t="s">
        <v>778</v>
      </c>
      <c r="C4" t="s">
        <v>782</v>
      </c>
      <c r="D4" t="s">
        <v>783</v>
      </c>
    </row>
    <row r="5" spans="1:4">
      <c r="A5" s="1062">
        <v>4</v>
      </c>
      <c r="B5" t="s">
        <v>778</v>
      </c>
      <c r="C5" t="s">
        <v>784</v>
      </c>
      <c r="D5" t="s">
        <v>785</v>
      </c>
    </row>
    <row r="6" spans="1:4">
      <c r="A6" s="1062">
        <v>5</v>
      </c>
      <c r="B6" t="s">
        <v>778</v>
      </c>
      <c r="C6" t="s">
        <v>786</v>
      </c>
      <c r="D6" t="s">
        <v>787</v>
      </c>
    </row>
    <row r="7" spans="1:4">
      <c r="A7" s="1062">
        <v>6</v>
      </c>
      <c r="B7" t="s">
        <v>778</v>
      </c>
      <c r="C7" t="s">
        <v>788</v>
      </c>
      <c r="D7" t="s">
        <v>789</v>
      </c>
    </row>
    <row r="8" spans="1:4">
      <c r="A8" s="1062">
        <v>7</v>
      </c>
      <c r="B8" t="s">
        <v>778</v>
      </c>
      <c r="C8" t="s">
        <v>790</v>
      </c>
      <c r="D8" t="s">
        <v>791</v>
      </c>
    </row>
    <row r="9" spans="1:4">
      <c r="A9" s="1062">
        <v>8</v>
      </c>
      <c r="B9" t="s">
        <v>778</v>
      </c>
      <c r="C9" t="s">
        <v>792</v>
      </c>
      <c r="D9" t="s">
        <v>793</v>
      </c>
    </row>
    <row r="10" spans="1:4">
      <c r="A10" s="1062">
        <v>9</v>
      </c>
      <c r="B10" t="s">
        <v>778</v>
      </c>
      <c r="C10" t="s">
        <v>794</v>
      </c>
      <c r="D10" t="s">
        <v>795</v>
      </c>
    </row>
    <row r="11" spans="1:4">
      <c r="A11" s="1062">
        <v>10</v>
      </c>
      <c r="B11" t="s">
        <v>778</v>
      </c>
      <c r="C11" t="s">
        <v>796</v>
      </c>
      <c r="D11" t="s">
        <v>797</v>
      </c>
    </row>
    <row r="12" spans="1:4">
      <c r="A12" s="1062">
        <v>11</v>
      </c>
      <c r="B12" t="s">
        <v>778</v>
      </c>
      <c r="C12" t="s">
        <v>798</v>
      </c>
      <c r="D12" t="s">
        <v>799</v>
      </c>
    </row>
    <row r="13" spans="1:4">
      <c r="A13" s="1062">
        <v>12</v>
      </c>
      <c r="B13" t="s">
        <v>778</v>
      </c>
      <c r="C13" t="s">
        <v>800</v>
      </c>
      <c r="D13" t="s">
        <v>801</v>
      </c>
    </row>
    <row r="14" spans="1:4">
      <c r="A14" s="1062">
        <v>13</v>
      </c>
      <c r="B14" t="s">
        <v>778</v>
      </c>
      <c r="C14" t="s">
        <v>802</v>
      </c>
      <c r="D14" t="s">
        <v>803</v>
      </c>
    </row>
    <row r="15" spans="1:4">
      <c r="A15" s="1062">
        <v>14</v>
      </c>
      <c r="B15" t="s">
        <v>778</v>
      </c>
      <c r="C15" t="s">
        <v>804</v>
      </c>
      <c r="D15" t="s">
        <v>805</v>
      </c>
    </row>
    <row r="16" spans="1:4">
      <c r="A16" s="1062">
        <v>15</v>
      </c>
      <c r="B16" t="s">
        <v>778</v>
      </c>
      <c r="C16" t="s">
        <v>806</v>
      </c>
      <c r="D16" t="s">
        <v>807</v>
      </c>
    </row>
    <row r="17" spans="1:4">
      <c r="A17" s="1062">
        <v>16</v>
      </c>
      <c r="B17" t="s">
        <v>778</v>
      </c>
      <c r="C17" t="s">
        <v>808</v>
      </c>
      <c r="D17" t="s">
        <v>809</v>
      </c>
    </row>
    <row r="18" spans="1:4">
      <c r="A18" s="1062">
        <v>17</v>
      </c>
      <c r="B18" t="s">
        <v>778</v>
      </c>
      <c r="C18" t="s">
        <v>810</v>
      </c>
      <c r="D18" t="s">
        <v>811</v>
      </c>
    </row>
    <row r="19" spans="1:4">
      <c r="A19" s="1062">
        <v>18</v>
      </c>
      <c r="B19" t="s">
        <v>778</v>
      </c>
      <c r="C19" t="s">
        <v>812</v>
      </c>
      <c r="D19" t="s">
        <v>813</v>
      </c>
    </row>
    <row r="20" spans="1:4">
      <c r="A20" s="1062">
        <v>19</v>
      </c>
      <c r="B20" t="s">
        <v>778</v>
      </c>
      <c r="C20" t="s">
        <v>814</v>
      </c>
      <c r="D20" t="s">
        <v>815</v>
      </c>
    </row>
    <row r="21" spans="1:4">
      <c r="A21" s="1062">
        <v>20</v>
      </c>
      <c r="B21" t="s">
        <v>778</v>
      </c>
      <c r="C21" t="s">
        <v>816</v>
      </c>
      <c r="D21" t="s">
        <v>817</v>
      </c>
    </row>
    <row r="22" spans="1:4">
      <c r="A22" s="1062">
        <v>21</v>
      </c>
      <c r="B22" t="s">
        <v>778</v>
      </c>
      <c r="C22" t="s">
        <v>818</v>
      </c>
      <c r="D22" t="s">
        <v>819</v>
      </c>
    </row>
    <row r="23" spans="1:4">
      <c r="A23" s="1062">
        <v>22</v>
      </c>
      <c r="B23" t="s">
        <v>778</v>
      </c>
      <c r="C23" t="s">
        <v>820</v>
      </c>
      <c r="D23" t="s">
        <v>821</v>
      </c>
    </row>
    <row r="24" spans="1:4">
      <c r="A24" s="1062">
        <v>23</v>
      </c>
      <c r="B24" t="s">
        <v>778</v>
      </c>
      <c r="C24" t="s">
        <v>822</v>
      </c>
      <c r="D24" t="s">
        <v>823</v>
      </c>
    </row>
    <row r="25" spans="1:4">
      <c r="A25" s="1062">
        <v>24</v>
      </c>
      <c r="B25" t="s">
        <v>824</v>
      </c>
      <c r="C25" t="s">
        <v>826</v>
      </c>
      <c r="D25" t="s">
        <v>827</v>
      </c>
    </row>
    <row r="26" spans="1:4">
      <c r="A26" s="1062">
        <v>25</v>
      </c>
      <c r="B26" t="s">
        <v>824</v>
      </c>
      <c r="C26" t="s">
        <v>824</v>
      </c>
      <c r="D26" t="s">
        <v>825</v>
      </c>
    </row>
    <row r="27" spans="1:4">
      <c r="A27" s="1062">
        <v>26</v>
      </c>
      <c r="B27" t="s">
        <v>824</v>
      </c>
      <c r="C27" t="s">
        <v>828</v>
      </c>
      <c r="D27" t="s">
        <v>829</v>
      </c>
    </row>
    <row r="28" spans="1:4">
      <c r="A28" s="1062">
        <v>27</v>
      </c>
      <c r="B28" t="s">
        <v>824</v>
      </c>
      <c r="C28" t="s">
        <v>830</v>
      </c>
      <c r="D28" t="s">
        <v>831</v>
      </c>
    </row>
    <row r="29" spans="1:4">
      <c r="A29" s="1062">
        <v>28</v>
      </c>
      <c r="B29" t="s">
        <v>824</v>
      </c>
      <c r="C29" t="s">
        <v>832</v>
      </c>
      <c r="D29" t="s">
        <v>833</v>
      </c>
    </row>
    <row r="30" spans="1:4">
      <c r="A30" s="1062">
        <v>29</v>
      </c>
      <c r="B30" t="s">
        <v>824</v>
      </c>
      <c r="C30" t="s">
        <v>834</v>
      </c>
      <c r="D30" t="s">
        <v>835</v>
      </c>
    </row>
    <row r="31" spans="1:4">
      <c r="A31" s="1062">
        <v>30</v>
      </c>
      <c r="B31" t="s">
        <v>824</v>
      </c>
      <c r="C31" t="s">
        <v>836</v>
      </c>
      <c r="D31" t="s">
        <v>837</v>
      </c>
    </row>
    <row r="32" spans="1:4">
      <c r="A32" s="1062">
        <v>31</v>
      </c>
      <c r="B32" t="s">
        <v>824</v>
      </c>
      <c r="C32" t="s">
        <v>838</v>
      </c>
      <c r="D32" t="s">
        <v>839</v>
      </c>
    </row>
    <row r="33" spans="1:4">
      <c r="A33" s="1062">
        <v>32</v>
      </c>
      <c r="B33" t="s">
        <v>824</v>
      </c>
      <c r="C33" t="s">
        <v>840</v>
      </c>
      <c r="D33" t="s">
        <v>841</v>
      </c>
    </row>
    <row r="34" spans="1:4">
      <c r="A34" s="1062">
        <v>33</v>
      </c>
      <c r="B34" t="s">
        <v>824</v>
      </c>
      <c r="C34" t="s">
        <v>842</v>
      </c>
      <c r="D34" t="s">
        <v>843</v>
      </c>
    </row>
    <row r="35" spans="1:4">
      <c r="A35" s="1062">
        <v>34</v>
      </c>
      <c r="B35" t="s">
        <v>824</v>
      </c>
      <c r="C35" t="s">
        <v>844</v>
      </c>
      <c r="D35" t="s">
        <v>845</v>
      </c>
    </row>
    <row r="36" spans="1:4">
      <c r="A36" s="1062">
        <v>35</v>
      </c>
      <c r="B36" t="s">
        <v>824</v>
      </c>
      <c r="C36" t="s">
        <v>846</v>
      </c>
      <c r="D36" t="s">
        <v>847</v>
      </c>
    </row>
    <row r="37" spans="1:4">
      <c r="A37" s="1062">
        <v>36</v>
      </c>
      <c r="B37" t="s">
        <v>824</v>
      </c>
      <c r="C37" t="s">
        <v>848</v>
      </c>
      <c r="D37" t="s">
        <v>849</v>
      </c>
    </row>
    <row r="38" spans="1:4">
      <c r="A38" s="1062">
        <v>37</v>
      </c>
      <c r="B38" t="s">
        <v>824</v>
      </c>
      <c r="C38" t="s">
        <v>850</v>
      </c>
      <c r="D38" t="s">
        <v>851</v>
      </c>
    </row>
    <row r="39" spans="1:4">
      <c r="A39" s="1062">
        <v>38</v>
      </c>
      <c r="B39" t="s">
        <v>824</v>
      </c>
      <c r="C39" t="s">
        <v>852</v>
      </c>
      <c r="D39" t="s">
        <v>853</v>
      </c>
    </row>
    <row r="40" spans="1:4">
      <c r="A40" s="1062">
        <v>39</v>
      </c>
      <c r="B40" t="s">
        <v>824</v>
      </c>
      <c r="C40" t="s">
        <v>854</v>
      </c>
      <c r="D40" t="s">
        <v>855</v>
      </c>
    </row>
    <row r="41" spans="1:4">
      <c r="A41" s="1062">
        <v>40</v>
      </c>
      <c r="B41" t="s">
        <v>824</v>
      </c>
      <c r="C41" t="s">
        <v>856</v>
      </c>
      <c r="D41" t="s">
        <v>857</v>
      </c>
    </row>
    <row r="42" spans="1:4">
      <c r="A42" s="1062">
        <v>41</v>
      </c>
      <c r="B42" t="s">
        <v>824</v>
      </c>
      <c r="C42" t="s">
        <v>858</v>
      </c>
      <c r="D42" t="s">
        <v>859</v>
      </c>
    </row>
    <row r="43" spans="1:4">
      <c r="A43" s="1062">
        <v>42</v>
      </c>
      <c r="B43" t="s">
        <v>824</v>
      </c>
      <c r="C43" t="s">
        <v>860</v>
      </c>
      <c r="D43" t="s">
        <v>861</v>
      </c>
    </row>
    <row r="44" spans="1:4">
      <c r="A44" s="1062">
        <v>43</v>
      </c>
      <c r="B44" t="s">
        <v>824</v>
      </c>
      <c r="C44" t="s">
        <v>862</v>
      </c>
      <c r="D44" t="s">
        <v>863</v>
      </c>
    </row>
    <row r="45" spans="1:4">
      <c r="A45" s="1062">
        <v>44</v>
      </c>
      <c r="B45" t="s">
        <v>824</v>
      </c>
      <c r="C45" t="s">
        <v>864</v>
      </c>
      <c r="D45" t="s">
        <v>865</v>
      </c>
    </row>
    <row r="46" spans="1:4">
      <c r="A46" s="1062">
        <v>45</v>
      </c>
      <c r="B46" t="s">
        <v>824</v>
      </c>
      <c r="C46" t="s">
        <v>866</v>
      </c>
      <c r="D46" t="s">
        <v>867</v>
      </c>
    </row>
    <row r="47" spans="1:4">
      <c r="A47" s="1062">
        <v>46</v>
      </c>
      <c r="B47" t="s">
        <v>824</v>
      </c>
      <c r="C47" t="s">
        <v>868</v>
      </c>
      <c r="D47" t="s">
        <v>869</v>
      </c>
    </row>
    <row r="48" spans="1:4">
      <c r="A48" s="1062">
        <v>47</v>
      </c>
      <c r="B48" t="s">
        <v>824</v>
      </c>
      <c r="C48" t="s">
        <v>870</v>
      </c>
      <c r="D48" t="s">
        <v>871</v>
      </c>
    </row>
    <row r="49" spans="1:4">
      <c r="A49" s="1062">
        <v>48</v>
      </c>
      <c r="B49" t="s">
        <v>824</v>
      </c>
      <c r="C49" t="s">
        <v>872</v>
      </c>
      <c r="D49" t="s">
        <v>873</v>
      </c>
    </row>
    <row r="50" spans="1:4">
      <c r="A50" s="1062">
        <v>49</v>
      </c>
      <c r="B50" t="s">
        <v>824</v>
      </c>
      <c r="C50" t="s">
        <v>874</v>
      </c>
      <c r="D50" t="s">
        <v>875</v>
      </c>
    </row>
    <row r="51" spans="1:4">
      <c r="A51" s="1062">
        <v>50</v>
      </c>
      <c r="B51" t="s">
        <v>824</v>
      </c>
      <c r="C51" t="s">
        <v>876</v>
      </c>
      <c r="D51" t="s">
        <v>877</v>
      </c>
    </row>
    <row r="52" spans="1:4">
      <c r="A52" s="1062">
        <v>51</v>
      </c>
      <c r="B52" t="s">
        <v>824</v>
      </c>
      <c r="C52" t="s">
        <v>878</v>
      </c>
      <c r="D52" t="s">
        <v>879</v>
      </c>
    </row>
    <row r="53" spans="1:4">
      <c r="A53" s="1062">
        <v>52</v>
      </c>
      <c r="B53" t="s">
        <v>824</v>
      </c>
      <c r="C53" t="s">
        <v>880</v>
      </c>
      <c r="D53" t="s">
        <v>881</v>
      </c>
    </row>
    <row r="54" spans="1:4">
      <c r="A54" s="1062">
        <v>53</v>
      </c>
      <c r="B54" t="s">
        <v>882</v>
      </c>
      <c r="C54" t="s">
        <v>882</v>
      </c>
      <c r="D54" t="s">
        <v>883</v>
      </c>
    </row>
    <row r="55" spans="1:4">
      <c r="A55" s="1062">
        <v>54</v>
      </c>
      <c r="B55" t="s">
        <v>882</v>
      </c>
      <c r="C55" t="s">
        <v>884</v>
      </c>
      <c r="D55" t="s">
        <v>885</v>
      </c>
    </row>
    <row r="56" spans="1:4">
      <c r="A56" s="1062">
        <v>55</v>
      </c>
      <c r="B56" t="s">
        <v>882</v>
      </c>
      <c r="C56" t="s">
        <v>886</v>
      </c>
      <c r="D56" t="s">
        <v>887</v>
      </c>
    </row>
    <row r="57" spans="1:4">
      <c r="A57" s="1062">
        <v>56</v>
      </c>
      <c r="B57" t="s">
        <v>882</v>
      </c>
      <c r="C57" t="s">
        <v>888</v>
      </c>
      <c r="D57" t="s">
        <v>889</v>
      </c>
    </row>
    <row r="58" spans="1:4">
      <c r="A58" s="1062">
        <v>57</v>
      </c>
      <c r="B58" t="s">
        <v>882</v>
      </c>
      <c r="C58" t="s">
        <v>890</v>
      </c>
      <c r="D58" t="s">
        <v>891</v>
      </c>
    </row>
    <row r="59" spans="1:4">
      <c r="A59" s="1062">
        <v>58</v>
      </c>
      <c r="B59" t="s">
        <v>882</v>
      </c>
      <c r="C59" t="s">
        <v>892</v>
      </c>
      <c r="D59" t="s">
        <v>893</v>
      </c>
    </row>
    <row r="60" spans="1:4">
      <c r="A60" s="1062">
        <v>59</v>
      </c>
      <c r="B60" t="s">
        <v>882</v>
      </c>
      <c r="C60" t="s">
        <v>894</v>
      </c>
      <c r="D60" t="s">
        <v>895</v>
      </c>
    </row>
    <row r="61" spans="1:4">
      <c r="A61" s="1062">
        <v>60</v>
      </c>
      <c r="B61" t="s">
        <v>882</v>
      </c>
      <c r="C61" t="s">
        <v>896</v>
      </c>
      <c r="D61" t="s">
        <v>897</v>
      </c>
    </row>
    <row r="62" spans="1:4">
      <c r="A62" s="1062">
        <v>61</v>
      </c>
      <c r="B62" t="s">
        <v>882</v>
      </c>
      <c r="C62" t="s">
        <v>898</v>
      </c>
      <c r="D62" t="s">
        <v>899</v>
      </c>
    </row>
    <row r="63" spans="1:4">
      <c r="A63" s="1062">
        <v>62</v>
      </c>
      <c r="B63" t="s">
        <v>882</v>
      </c>
      <c r="C63" t="s">
        <v>900</v>
      </c>
      <c r="D63" t="s">
        <v>901</v>
      </c>
    </row>
    <row r="64" spans="1:4">
      <c r="A64" s="1062">
        <v>63</v>
      </c>
      <c r="B64" t="s">
        <v>882</v>
      </c>
      <c r="C64" t="s">
        <v>902</v>
      </c>
      <c r="D64" t="s">
        <v>903</v>
      </c>
    </row>
    <row r="65" spans="1:4">
      <c r="A65" s="1062">
        <v>64</v>
      </c>
      <c r="B65" t="s">
        <v>882</v>
      </c>
      <c r="C65" t="s">
        <v>904</v>
      </c>
      <c r="D65" t="s">
        <v>905</v>
      </c>
    </row>
    <row r="66" spans="1:4">
      <c r="A66" s="1062">
        <v>65</v>
      </c>
      <c r="B66" t="s">
        <v>882</v>
      </c>
      <c r="C66" t="s">
        <v>906</v>
      </c>
      <c r="D66" t="s">
        <v>907</v>
      </c>
    </row>
    <row r="67" spans="1:4">
      <c r="A67" s="1062">
        <v>66</v>
      </c>
      <c r="B67" t="s">
        <v>882</v>
      </c>
      <c r="C67" t="s">
        <v>908</v>
      </c>
      <c r="D67" t="s">
        <v>909</v>
      </c>
    </row>
    <row r="68" spans="1:4">
      <c r="A68" s="1062">
        <v>67</v>
      </c>
      <c r="B68" t="s">
        <v>882</v>
      </c>
      <c r="C68" t="s">
        <v>910</v>
      </c>
      <c r="D68" t="s">
        <v>911</v>
      </c>
    </row>
    <row r="69" spans="1:4">
      <c r="A69" s="1062">
        <v>68</v>
      </c>
      <c r="B69" t="s">
        <v>882</v>
      </c>
      <c r="C69" t="s">
        <v>912</v>
      </c>
      <c r="D69" t="s">
        <v>913</v>
      </c>
    </row>
    <row r="70" spans="1:4">
      <c r="A70" s="1062">
        <v>69</v>
      </c>
      <c r="B70" t="s">
        <v>882</v>
      </c>
      <c r="C70" t="s">
        <v>914</v>
      </c>
      <c r="D70" t="s">
        <v>915</v>
      </c>
    </row>
    <row r="71" spans="1:4">
      <c r="A71" s="1062">
        <v>70</v>
      </c>
      <c r="B71" t="s">
        <v>882</v>
      </c>
      <c r="C71" t="s">
        <v>916</v>
      </c>
      <c r="D71" t="s">
        <v>917</v>
      </c>
    </row>
    <row r="72" spans="1:4">
      <c r="A72" s="1062">
        <v>71</v>
      </c>
      <c r="B72" t="s">
        <v>882</v>
      </c>
      <c r="C72" t="s">
        <v>918</v>
      </c>
      <c r="D72" t="s">
        <v>919</v>
      </c>
    </row>
    <row r="73" spans="1:4">
      <c r="A73" s="1062">
        <v>72</v>
      </c>
      <c r="B73" t="s">
        <v>882</v>
      </c>
      <c r="C73" t="s">
        <v>920</v>
      </c>
      <c r="D73" t="s">
        <v>921</v>
      </c>
    </row>
    <row r="74" spans="1:4">
      <c r="A74" s="1062">
        <v>73</v>
      </c>
      <c r="B74" t="s">
        <v>882</v>
      </c>
      <c r="C74" t="s">
        <v>922</v>
      </c>
      <c r="D74" t="s">
        <v>923</v>
      </c>
    </row>
    <row r="75" spans="1:4">
      <c r="A75" s="1062">
        <v>74</v>
      </c>
      <c r="B75" t="s">
        <v>882</v>
      </c>
      <c r="C75" t="s">
        <v>924</v>
      </c>
      <c r="D75" t="s">
        <v>925</v>
      </c>
    </row>
    <row r="76" spans="1:4">
      <c r="A76" s="1062">
        <v>75</v>
      </c>
      <c r="B76" t="s">
        <v>926</v>
      </c>
      <c r="C76" t="s">
        <v>928</v>
      </c>
      <c r="D76" t="s">
        <v>929</v>
      </c>
    </row>
    <row r="77" spans="1:4">
      <c r="A77" s="1062">
        <v>76</v>
      </c>
      <c r="B77" t="s">
        <v>926</v>
      </c>
      <c r="C77" t="s">
        <v>930</v>
      </c>
      <c r="D77" t="s">
        <v>931</v>
      </c>
    </row>
    <row r="78" spans="1:4">
      <c r="A78" s="1062">
        <v>77</v>
      </c>
      <c r="B78" t="s">
        <v>926</v>
      </c>
      <c r="C78" t="s">
        <v>932</v>
      </c>
      <c r="D78" t="s">
        <v>933</v>
      </c>
    </row>
    <row r="79" spans="1:4">
      <c r="A79" s="1062">
        <v>78</v>
      </c>
      <c r="B79" t="s">
        <v>926</v>
      </c>
      <c r="C79" t="s">
        <v>926</v>
      </c>
      <c r="D79" t="s">
        <v>927</v>
      </c>
    </row>
    <row r="80" spans="1:4">
      <c r="A80" s="1062">
        <v>79</v>
      </c>
      <c r="B80" t="s">
        <v>926</v>
      </c>
      <c r="C80" t="s">
        <v>934</v>
      </c>
      <c r="D80" t="s">
        <v>935</v>
      </c>
    </row>
    <row r="81" spans="1:4">
      <c r="A81" s="1062">
        <v>80</v>
      </c>
      <c r="B81" t="s">
        <v>926</v>
      </c>
      <c r="C81" t="s">
        <v>936</v>
      </c>
      <c r="D81" t="s">
        <v>937</v>
      </c>
    </row>
    <row r="82" spans="1:4">
      <c r="A82" s="1062">
        <v>81</v>
      </c>
      <c r="B82" t="s">
        <v>926</v>
      </c>
      <c r="C82" t="s">
        <v>938</v>
      </c>
      <c r="D82" t="s">
        <v>939</v>
      </c>
    </row>
    <row r="83" spans="1:4">
      <c r="A83" s="1062">
        <v>82</v>
      </c>
      <c r="B83" t="s">
        <v>926</v>
      </c>
      <c r="C83" t="s">
        <v>940</v>
      </c>
      <c r="D83" t="s">
        <v>941</v>
      </c>
    </row>
    <row r="84" spans="1:4">
      <c r="A84" s="1062">
        <v>83</v>
      </c>
      <c r="B84" t="s">
        <v>926</v>
      </c>
      <c r="C84" t="s">
        <v>942</v>
      </c>
      <c r="D84" t="s">
        <v>943</v>
      </c>
    </row>
    <row r="85" spans="1:4">
      <c r="A85" s="1062">
        <v>84</v>
      </c>
      <c r="B85" t="s">
        <v>926</v>
      </c>
      <c r="C85" t="s">
        <v>944</v>
      </c>
      <c r="D85" t="s">
        <v>945</v>
      </c>
    </row>
    <row r="86" spans="1:4">
      <c r="A86" s="1062">
        <v>85</v>
      </c>
      <c r="B86" t="s">
        <v>926</v>
      </c>
      <c r="C86" t="s">
        <v>946</v>
      </c>
      <c r="D86" t="s">
        <v>947</v>
      </c>
    </row>
    <row r="87" spans="1:4">
      <c r="A87" s="1062">
        <v>86</v>
      </c>
      <c r="B87" t="s">
        <v>926</v>
      </c>
      <c r="C87" t="s">
        <v>948</v>
      </c>
      <c r="D87" t="s">
        <v>949</v>
      </c>
    </row>
    <row r="88" spans="1:4">
      <c r="A88" s="1062">
        <v>87</v>
      </c>
      <c r="B88" t="s">
        <v>926</v>
      </c>
      <c r="C88" t="s">
        <v>950</v>
      </c>
      <c r="D88" t="s">
        <v>951</v>
      </c>
    </row>
    <row r="89" spans="1:4">
      <c r="A89" s="1062">
        <v>88</v>
      </c>
      <c r="B89" t="s">
        <v>926</v>
      </c>
      <c r="C89" t="s">
        <v>952</v>
      </c>
      <c r="D89" t="s">
        <v>953</v>
      </c>
    </row>
    <row r="90" spans="1:4">
      <c r="A90" s="1062">
        <v>89</v>
      </c>
      <c r="B90" t="s">
        <v>926</v>
      </c>
      <c r="C90" t="s">
        <v>954</v>
      </c>
      <c r="D90" t="s">
        <v>955</v>
      </c>
    </row>
    <row r="91" spans="1:4">
      <c r="A91" s="1062">
        <v>90</v>
      </c>
      <c r="B91" t="s">
        <v>926</v>
      </c>
      <c r="C91" t="s">
        <v>956</v>
      </c>
      <c r="D91" t="s">
        <v>957</v>
      </c>
    </row>
    <row r="92" spans="1:4">
      <c r="A92" s="1062">
        <v>91</v>
      </c>
      <c r="B92" t="s">
        <v>926</v>
      </c>
      <c r="C92" t="s">
        <v>958</v>
      </c>
      <c r="D92" t="s">
        <v>959</v>
      </c>
    </row>
    <row r="93" spans="1:4">
      <c r="A93" s="1062">
        <v>92</v>
      </c>
      <c r="B93" t="s">
        <v>926</v>
      </c>
      <c r="C93" t="s">
        <v>960</v>
      </c>
      <c r="D93" t="s">
        <v>961</v>
      </c>
    </row>
    <row r="94" spans="1:4">
      <c r="A94" s="1062">
        <v>93</v>
      </c>
      <c r="B94" t="s">
        <v>926</v>
      </c>
      <c r="C94" t="s">
        <v>962</v>
      </c>
      <c r="D94" t="s">
        <v>963</v>
      </c>
    </row>
    <row r="95" spans="1:4">
      <c r="A95" s="1062">
        <v>94</v>
      </c>
      <c r="B95" t="s">
        <v>926</v>
      </c>
      <c r="C95" t="s">
        <v>964</v>
      </c>
      <c r="D95" t="s">
        <v>965</v>
      </c>
    </row>
    <row r="96" spans="1:4">
      <c r="A96" s="1062">
        <v>95</v>
      </c>
      <c r="B96" t="s">
        <v>926</v>
      </c>
      <c r="C96" t="s">
        <v>966</v>
      </c>
      <c r="D96" t="s">
        <v>967</v>
      </c>
    </row>
    <row r="97" spans="1:4">
      <c r="A97" s="1062">
        <v>96</v>
      </c>
      <c r="B97" t="s">
        <v>926</v>
      </c>
      <c r="C97" t="s">
        <v>968</v>
      </c>
      <c r="D97" t="s">
        <v>969</v>
      </c>
    </row>
    <row r="98" spans="1:4">
      <c r="A98" s="1062">
        <v>97</v>
      </c>
      <c r="B98" t="s">
        <v>926</v>
      </c>
      <c r="C98" t="s">
        <v>970</v>
      </c>
      <c r="D98" t="s">
        <v>971</v>
      </c>
    </row>
    <row r="99" spans="1:4">
      <c r="A99" s="1062">
        <v>98</v>
      </c>
      <c r="B99" t="s">
        <v>926</v>
      </c>
      <c r="C99" t="s">
        <v>866</v>
      </c>
      <c r="D99" t="s">
        <v>972</v>
      </c>
    </row>
    <row r="100" spans="1:4">
      <c r="A100" s="1062">
        <v>99</v>
      </c>
      <c r="B100" t="s">
        <v>926</v>
      </c>
      <c r="C100" t="s">
        <v>973</v>
      </c>
      <c r="D100" t="s">
        <v>974</v>
      </c>
    </row>
    <row r="101" spans="1:4">
      <c r="A101" s="1062">
        <v>100</v>
      </c>
      <c r="B101" t="s">
        <v>926</v>
      </c>
      <c r="C101" t="s">
        <v>975</v>
      </c>
      <c r="D101" t="s">
        <v>976</v>
      </c>
    </row>
    <row r="102" spans="1:4">
      <c r="A102" s="1062">
        <v>101</v>
      </c>
      <c r="B102" t="s">
        <v>926</v>
      </c>
      <c r="C102" t="s">
        <v>977</v>
      </c>
      <c r="D102" t="s">
        <v>978</v>
      </c>
    </row>
    <row r="103" spans="1:4">
      <c r="A103" s="1062">
        <v>102</v>
      </c>
      <c r="B103" t="s">
        <v>979</v>
      </c>
      <c r="C103" t="s">
        <v>979</v>
      </c>
      <c r="D103" t="s">
        <v>980</v>
      </c>
    </row>
    <row r="104" spans="1:4">
      <c r="A104" s="1062">
        <v>103</v>
      </c>
      <c r="B104" t="s">
        <v>979</v>
      </c>
      <c r="C104" t="s">
        <v>981</v>
      </c>
      <c r="D104" t="s">
        <v>982</v>
      </c>
    </row>
    <row r="105" spans="1:4">
      <c r="A105" s="1062">
        <v>104</v>
      </c>
      <c r="B105" t="s">
        <v>979</v>
      </c>
      <c r="C105" t="s">
        <v>983</v>
      </c>
      <c r="D105" t="s">
        <v>984</v>
      </c>
    </row>
    <row r="106" spans="1:4">
      <c r="A106" s="1062">
        <v>105</v>
      </c>
      <c r="B106" t="s">
        <v>979</v>
      </c>
      <c r="C106" t="s">
        <v>985</v>
      </c>
      <c r="D106" t="s">
        <v>986</v>
      </c>
    </row>
    <row r="107" spans="1:4">
      <c r="A107" s="1062">
        <v>106</v>
      </c>
      <c r="B107" t="s">
        <v>979</v>
      </c>
      <c r="C107" t="s">
        <v>987</v>
      </c>
      <c r="D107" t="s">
        <v>988</v>
      </c>
    </row>
    <row r="108" spans="1:4">
      <c r="A108" s="1062">
        <v>107</v>
      </c>
      <c r="B108" t="s">
        <v>979</v>
      </c>
      <c r="C108" t="s">
        <v>989</v>
      </c>
      <c r="D108" t="s">
        <v>990</v>
      </c>
    </row>
    <row r="109" spans="1:4">
      <c r="A109" s="1062">
        <v>108</v>
      </c>
      <c r="B109" t="s">
        <v>979</v>
      </c>
      <c r="C109" t="s">
        <v>991</v>
      </c>
      <c r="D109" t="s">
        <v>992</v>
      </c>
    </row>
    <row r="110" spans="1:4">
      <c r="A110" s="1062">
        <v>109</v>
      </c>
      <c r="B110" t="s">
        <v>979</v>
      </c>
      <c r="C110" t="s">
        <v>993</v>
      </c>
      <c r="D110" t="s">
        <v>994</v>
      </c>
    </row>
    <row r="111" spans="1:4">
      <c r="A111" s="1062">
        <v>110</v>
      </c>
      <c r="B111" t="s">
        <v>979</v>
      </c>
      <c r="C111" t="s">
        <v>995</v>
      </c>
      <c r="D111" t="s">
        <v>996</v>
      </c>
    </row>
    <row r="112" spans="1:4">
      <c r="A112" s="1062">
        <v>111</v>
      </c>
      <c r="B112" t="s">
        <v>979</v>
      </c>
      <c r="C112" t="s">
        <v>997</v>
      </c>
      <c r="D112" t="s">
        <v>998</v>
      </c>
    </row>
    <row r="113" spans="1:4">
      <c r="A113" s="1062">
        <v>112</v>
      </c>
      <c r="B113" t="s">
        <v>979</v>
      </c>
      <c r="C113" t="s">
        <v>999</v>
      </c>
      <c r="D113" t="s">
        <v>1000</v>
      </c>
    </row>
    <row r="114" spans="1:4">
      <c r="A114" s="1062">
        <v>113</v>
      </c>
      <c r="B114" t="s">
        <v>979</v>
      </c>
      <c r="C114" t="s">
        <v>1001</v>
      </c>
      <c r="D114" t="s">
        <v>1002</v>
      </c>
    </row>
    <row r="115" spans="1:4">
      <c r="A115" s="1062">
        <v>114</v>
      </c>
      <c r="B115" t="s">
        <v>979</v>
      </c>
      <c r="C115" t="s">
        <v>1003</v>
      </c>
      <c r="D115" t="s">
        <v>1004</v>
      </c>
    </row>
    <row r="116" spans="1:4">
      <c r="A116" s="1062">
        <v>115</v>
      </c>
      <c r="B116" t="s">
        <v>979</v>
      </c>
      <c r="C116" t="s">
        <v>1005</v>
      </c>
      <c r="D116" t="s">
        <v>1006</v>
      </c>
    </row>
    <row r="117" spans="1:4">
      <c r="A117" s="1062">
        <v>116</v>
      </c>
      <c r="B117" t="s">
        <v>979</v>
      </c>
      <c r="C117" t="s">
        <v>1007</v>
      </c>
      <c r="D117" t="s">
        <v>1008</v>
      </c>
    </row>
    <row r="118" spans="1:4">
      <c r="A118" s="1062">
        <v>117</v>
      </c>
      <c r="B118" t="s">
        <v>979</v>
      </c>
      <c r="C118" t="s">
        <v>1009</v>
      </c>
      <c r="D118" t="s">
        <v>1010</v>
      </c>
    </row>
    <row r="119" spans="1:4">
      <c r="A119" s="1062">
        <v>118</v>
      </c>
      <c r="B119" t="s">
        <v>979</v>
      </c>
      <c r="C119" t="s">
        <v>1011</v>
      </c>
      <c r="D119" t="s">
        <v>1012</v>
      </c>
    </row>
    <row r="120" spans="1:4">
      <c r="A120" s="1062">
        <v>119</v>
      </c>
      <c r="B120" t="s">
        <v>979</v>
      </c>
      <c r="C120" t="s">
        <v>1013</v>
      </c>
      <c r="D120" t="s">
        <v>1014</v>
      </c>
    </row>
    <row r="121" spans="1:4">
      <c r="A121" s="1062">
        <v>120</v>
      </c>
      <c r="B121" t="s">
        <v>979</v>
      </c>
      <c r="C121" t="s">
        <v>1015</v>
      </c>
      <c r="D121" t="s">
        <v>1016</v>
      </c>
    </row>
    <row r="122" spans="1:4">
      <c r="A122" s="1062">
        <v>121</v>
      </c>
      <c r="B122" t="s">
        <v>979</v>
      </c>
      <c r="C122" t="s">
        <v>1017</v>
      </c>
      <c r="D122" t="s">
        <v>1018</v>
      </c>
    </row>
    <row r="123" spans="1:4">
      <c r="A123" s="1062">
        <v>122</v>
      </c>
      <c r="B123" t="s">
        <v>979</v>
      </c>
      <c r="C123" t="s">
        <v>1019</v>
      </c>
      <c r="D123" t="s">
        <v>1020</v>
      </c>
    </row>
    <row r="124" spans="1:4">
      <c r="A124" s="1062">
        <v>123</v>
      </c>
      <c r="B124" t="s">
        <v>1021</v>
      </c>
      <c r="C124" t="s">
        <v>1021</v>
      </c>
      <c r="D124" t="s">
        <v>1022</v>
      </c>
    </row>
    <row r="125" spans="1:4">
      <c r="A125" s="1062">
        <v>124</v>
      </c>
      <c r="B125" t="s">
        <v>1021</v>
      </c>
      <c r="C125" t="s">
        <v>1023</v>
      </c>
      <c r="D125" t="s">
        <v>1024</v>
      </c>
    </row>
    <row r="126" spans="1:4">
      <c r="A126" s="1062">
        <v>125</v>
      </c>
      <c r="B126" t="s">
        <v>1021</v>
      </c>
      <c r="C126" t="s">
        <v>1025</v>
      </c>
      <c r="D126" t="s">
        <v>1026</v>
      </c>
    </row>
    <row r="127" spans="1:4">
      <c r="A127" s="1062">
        <v>126</v>
      </c>
      <c r="B127" t="s">
        <v>1021</v>
      </c>
      <c r="C127" t="s">
        <v>1027</v>
      </c>
      <c r="D127" t="s">
        <v>1028</v>
      </c>
    </row>
    <row r="128" spans="1:4">
      <c r="A128" s="1062">
        <v>127</v>
      </c>
      <c r="B128" t="s">
        <v>1021</v>
      </c>
      <c r="C128" t="s">
        <v>1029</v>
      </c>
      <c r="D128" t="s">
        <v>1030</v>
      </c>
    </row>
    <row r="129" spans="1:4">
      <c r="A129" s="1062">
        <v>128</v>
      </c>
      <c r="B129" t="s">
        <v>1021</v>
      </c>
      <c r="C129" t="s">
        <v>1031</v>
      </c>
      <c r="D129" t="s">
        <v>1032</v>
      </c>
    </row>
    <row r="130" spans="1:4">
      <c r="A130" s="1062">
        <v>129</v>
      </c>
      <c r="B130" t="s">
        <v>1021</v>
      </c>
      <c r="C130" t="s">
        <v>1033</v>
      </c>
      <c r="D130" t="s">
        <v>1034</v>
      </c>
    </row>
    <row r="131" spans="1:4">
      <c r="A131" s="1062">
        <v>130</v>
      </c>
      <c r="B131" t="s">
        <v>1021</v>
      </c>
      <c r="C131" t="s">
        <v>1035</v>
      </c>
      <c r="D131" t="s">
        <v>1036</v>
      </c>
    </row>
    <row r="132" spans="1:4">
      <c r="A132" s="1062">
        <v>131</v>
      </c>
      <c r="B132" t="s">
        <v>1021</v>
      </c>
      <c r="C132" t="s">
        <v>1037</v>
      </c>
      <c r="D132" t="s">
        <v>1038</v>
      </c>
    </row>
    <row r="133" spans="1:4">
      <c r="A133" s="1062">
        <v>132</v>
      </c>
      <c r="B133" t="s">
        <v>1021</v>
      </c>
      <c r="C133" t="s">
        <v>1039</v>
      </c>
      <c r="D133" t="s">
        <v>1040</v>
      </c>
    </row>
    <row r="134" spans="1:4">
      <c r="A134" s="1062">
        <v>133</v>
      </c>
      <c r="B134" t="s">
        <v>1021</v>
      </c>
      <c r="C134" t="s">
        <v>1041</v>
      </c>
      <c r="D134" t="s">
        <v>1042</v>
      </c>
    </row>
    <row r="135" spans="1:4">
      <c r="A135" s="1062">
        <v>134</v>
      </c>
      <c r="B135" t="s">
        <v>1021</v>
      </c>
      <c r="C135" t="s">
        <v>1043</v>
      </c>
      <c r="D135" t="s">
        <v>1044</v>
      </c>
    </row>
    <row r="136" spans="1:4">
      <c r="A136" s="1062">
        <v>135</v>
      </c>
      <c r="B136" t="s">
        <v>1021</v>
      </c>
      <c r="C136" t="s">
        <v>1045</v>
      </c>
      <c r="D136" t="s">
        <v>1046</v>
      </c>
    </row>
    <row r="137" spans="1:4">
      <c r="A137" s="1062">
        <v>136</v>
      </c>
      <c r="B137" t="s">
        <v>1021</v>
      </c>
      <c r="C137" t="s">
        <v>1047</v>
      </c>
      <c r="D137" t="s">
        <v>1048</v>
      </c>
    </row>
    <row r="138" spans="1:4">
      <c r="A138" s="1062">
        <v>137</v>
      </c>
      <c r="B138" t="s">
        <v>1021</v>
      </c>
      <c r="C138" t="s">
        <v>1049</v>
      </c>
      <c r="D138" t="s">
        <v>1050</v>
      </c>
    </row>
    <row r="139" spans="1:4">
      <c r="A139" s="1062">
        <v>138</v>
      </c>
      <c r="B139" t="s">
        <v>1021</v>
      </c>
      <c r="C139" t="s">
        <v>1051</v>
      </c>
      <c r="D139" t="s">
        <v>1052</v>
      </c>
    </row>
    <row r="140" spans="1:4">
      <c r="A140" s="1062">
        <v>139</v>
      </c>
      <c r="B140" t="s">
        <v>1021</v>
      </c>
      <c r="C140" t="s">
        <v>1053</v>
      </c>
      <c r="D140" t="s">
        <v>1054</v>
      </c>
    </row>
    <row r="141" spans="1:4">
      <c r="A141" s="1062">
        <v>140</v>
      </c>
      <c r="B141" t="s">
        <v>1021</v>
      </c>
      <c r="C141" t="s">
        <v>1055</v>
      </c>
      <c r="D141" t="s">
        <v>1056</v>
      </c>
    </row>
    <row r="142" spans="1:4">
      <c r="A142" s="1062">
        <v>141</v>
      </c>
      <c r="B142" t="s">
        <v>1021</v>
      </c>
      <c r="C142" t="s">
        <v>1057</v>
      </c>
      <c r="D142" t="s">
        <v>1058</v>
      </c>
    </row>
    <row r="143" spans="1:4">
      <c r="A143" s="1062">
        <v>142</v>
      </c>
      <c r="B143" t="s">
        <v>1021</v>
      </c>
      <c r="C143" t="s">
        <v>1059</v>
      </c>
      <c r="D143" t="s">
        <v>1060</v>
      </c>
    </row>
    <row r="144" spans="1:4">
      <c r="A144" s="1062">
        <v>143</v>
      </c>
      <c r="B144" t="s">
        <v>1021</v>
      </c>
      <c r="C144" t="s">
        <v>1061</v>
      </c>
      <c r="D144" t="s">
        <v>1062</v>
      </c>
    </row>
    <row r="145" spans="1:4">
      <c r="A145" s="1062">
        <v>144</v>
      </c>
      <c r="B145" t="s">
        <v>1021</v>
      </c>
      <c r="C145" t="s">
        <v>1063</v>
      </c>
      <c r="D145" t="s">
        <v>1064</v>
      </c>
    </row>
    <row r="146" spans="1:4">
      <c r="A146" s="1062">
        <v>145</v>
      </c>
      <c r="B146" t="s">
        <v>1065</v>
      </c>
      <c r="C146" t="s">
        <v>1067</v>
      </c>
      <c r="D146" t="s">
        <v>1068</v>
      </c>
    </row>
    <row r="147" spans="1:4">
      <c r="A147" s="1062">
        <v>146</v>
      </c>
      <c r="B147" t="s">
        <v>1065</v>
      </c>
      <c r="C147" t="s">
        <v>1065</v>
      </c>
      <c r="D147" t="s">
        <v>1066</v>
      </c>
    </row>
    <row r="148" spans="1:4">
      <c r="A148" s="1062">
        <v>147</v>
      </c>
      <c r="B148" t="s">
        <v>1065</v>
      </c>
      <c r="C148" t="s">
        <v>1069</v>
      </c>
      <c r="D148" t="s">
        <v>1070</v>
      </c>
    </row>
    <row r="149" spans="1:4">
      <c r="A149" s="1062">
        <v>148</v>
      </c>
      <c r="B149" t="s">
        <v>1065</v>
      </c>
      <c r="C149" t="s">
        <v>1023</v>
      </c>
      <c r="D149" t="s">
        <v>1071</v>
      </c>
    </row>
    <row r="150" spans="1:4">
      <c r="A150" s="1062">
        <v>149</v>
      </c>
      <c r="B150" t="s">
        <v>1065</v>
      </c>
      <c r="C150" t="s">
        <v>1072</v>
      </c>
      <c r="D150" t="s">
        <v>1073</v>
      </c>
    </row>
    <row r="151" spans="1:4">
      <c r="A151" s="1062">
        <v>150</v>
      </c>
      <c r="B151" t="s">
        <v>1065</v>
      </c>
      <c r="C151" t="s">
        <v>1074</v>
      </c>
      <c r="D151" t="s">
        <v>1075</v>
      </c>
    </row>
    <row r="152" spans="1:4">
      <c r="A152" s="1062">
        <v>151</v>
      </c>
      <c r="B152" t="s">
        <v>1065</v>
      </c>
      <c r="C152" t="s">
        <v>1027</v>
      </c>
      <c r="D152" t="s">
        <v>1076</v>
      </c>
    </row>
    <row r="153" spans="1:4">
      <c r="A153" s="1062">
        <v>152</v>
      </c>
      <c r="B153" t="s">
        <v>1065</v>
      </c>
      <c r="C153" t="s">
        <v>1077</v>
      </c>
      <c r="D153" t="s">
        <v>1078</v>
      </c>
    </row>
    <row r="154" spans="1:4">
      <c r="A154" s="1062">
        <v>153</v>
      </c>
      <c r="B154" t="s">
        <v>1065</v>
      </c>
      <c r="C154" t="s">
        <v>1079</v>
      </c>
      <c r="D154" t="s">
        <v>1080</v>
      </c>
    </row>
    <row r="155" spans="1:4">
      <c r="A155" s="1062">
        <v>154</v>
      </c>
      <c r="B155" t="s">
        <v>1065</v>
      </c>
      <c r="C155" t="s">
        <v>1081</v>
      </c>
      <c r="D155" t="s">
        <v>1082</v>
      </c>
    </row>
    <row r="156" spans="1:4">
      <c r="A156" s="1062">
        <v>155</v>
      </c>
      <c r="B156" t="s">
        <v>1065</v>
      </c>
      <c r="C156" t="s">
        <v>1083</v>
      </c>
      <c r="D156" t="s">
        <v>1084</v>
      </c>
    </row>
    <row r="157" spans="1:4">
      <c r="A157" s="1062">
        <v>156</v>
      </c>
      <c r="B157" t="s">
        <v>1065</v>
      </c>
      <c r="C157" t="s">
        <v>1085</v>
      </c>
      <c r="D157" t="s">
        <v>1086</v>
      </c>
    </row>
    <row r="158" spans="1:4">
      <c r="A158" s="1062">
        <v>157</v>
      </c>
      <c r="B158" t="s">
        <v>1065</v>
      </c>
      <c r="C158" t="s">
        <v>1087</v>
      </c>
      <c r="D158" t="s">
        <v>1088</v>
      </c>
    </row>
    <row r="159" spans="1:4">
      <c r="A159" s="1062">
        <v>158</v>
      </c>
      <c r="B159" t="s">
        <v>1065</v>
      </c>
      <c r="C159" t="s">
        <v>1089</v>
      </c>
      <c r="D159" t="s">
        <v>1090</v>
      </c>
    </row>
    <row r="160" spans="1:4">
      <c r="A160" s="1062">
        <v>159</v>
      </c>
      <c r="B160" t="s">
        <v>1065</v>
      </c>
      <c r="C160" t="s">
        <v>1091</v>
      </c>
      <c r="D160" t="s">
        <v>1092</v>
      </c>
    </row>
    <row r="161" spans="1:4">
      <c r="A161" s="1062">
        <v>160</v>
      </c>
      <c r="B161" t="s">
        <v>1065</v>
      </c>
      <c r="C161" t="s">
        <v>1093</v>
      </c>
      <c r="D161" t="s">
        <v>1094</v>
      </c>
    </row>
    <row r="162" spans="1:4">
      <c r="A162" s="1062">
        <v>161</v>
      </c>
      <c r="B162" t="s">
        <v>1065</v>
      </c>
      <c r="C162" t="s">
        <v>1095</v>
      </c>
      <c r="D162" t="s">
        <v>1096</v>
      </c>
    </row>
    <row r="163" spans="1:4">
      <c r="A163" s="1062">
        <v>162</v>
      </c>
      <c r="B163" t="s">
        <v>1065</v>
      </c>
      <c r="C163" t="s">
        <v>1097</v>
      </c>
      <c r="D163" t="s">
        <v>1098</v>
      </c>
    </row>
    <row r="164" spans="1:4">
      <c r="A164" s="1062">
        <v>163</v>
      </c>
      <c r="B164" t="s">
        <v>1065</v>
      </c>
      <c r="C164" t="s">
        <v>1099</v>
      </c>
      <c r="D164" t="s">
        <v>1100</v>
      </c>
    </row>
    <row r="165" spans="1:4">
      <c r="A165" s="1062">
        <v>164</v>
      </c>
      <c r="B165" t="s">
        <v>1065</v>
      </c>
      <c r="C165" t="s">
        <v>1101</v>
      </c>
      <c r="D165" t="s">
        <v>1102</v>
      </c>
    </row>
    <row r="166" spans="1:4">
      <c r="A166" s="1062">
        <v>165</v>
      </c>
      <c r="B166" t="s">
        <v>1065</v>
      </c>
      <c r="C166" t="s">
        <v>1103</v>
      </c>
      <c r="D166" t="s">
        <v>1104</v>
      </c>
    </row>
    <row r="167" spans="1:4">
      <c r="A167" s="1062">
        <v>166</v>
      </c>
      <c r="B167" t="s">
        <v>1065</v>
      </c>
      <c r="C167" t="s">
        <v>1105</v>
      </c>
      <c r="D167" t="s">
        <v>1106</v>
      </c>
    </row>
    <row r="168" spans="1:4">
      <c r="A168" s="1062">
        <v>167</v>
      </c>
      <c r="B168" t="s">
        <v>1065</v>
      </c>
      <c r="C168" t="s">
        <v>1107</v>
      </c>
      <c r="D168" t="s">
        <v>1108</v>
      </c>
    </row>
    <row r="169" spans="1:4">
      <c r="A169" s="1062">
        <v>168</v>
      </c>
      <c r="B169" t="s">
        <v>1065</v>
      </c>
      <c r="C169" t="s">
        <v>1109</v>
      </c>
      <c r="D169" t="s">
        <v>1110</v>
      </c>
    </row>
    <row r="170" spans="1:4">
      <c r="A170" s="1062">
        <v>169</v>
      </c>
      <c r="B170" t="s">
        <v>1065</v>
      </c>
      <c r="C170" t="s">
        <v>1111</v>
      </c>
      <c r="D170" t="s">
        <v>1112</v>
      </c>
    </row>
    <row r="171" spans="1:4">
      <c r="A171" s="1062">
        <v>170</v>
      </c>
      <c r="B171" t="s">
        <v>1065</v>
      </c>
      <c r="C171" t="s">
        <v>1113</v>
      </c>
      <c r="D171" t="s">
        <v>1114</v>
      </c>
    </row>
    <row r="172" spans="1:4">
      <c r="A172" s="1062">
        <v>171</v>
      </c>
      <c r="B172" t="s">
        <v>1065</v>
      </c>
      <c r="C172" t="s">
        <v>1115</v>
      </c>
      <c r="D172" t="s">
        <v>1116</v>
      </c>
    </row>
    <row r="173" spans="1:4">
      <c r="A173" s="1062">
        <v>172</v>
      </c>
      <c r="B173" t="s">
        <v>1065</v>
      </c>
      <c r="C173" t="s">
        <v>1117</v>
      </c>
      <c r="D173" t="s">
        <v>1118</v>
      </c>
    </row>
    <row r="174" spans="1:4">
      <c r="A174" s="1062">
        <v>173</v>
      </c>
      <c r="B174" t="s">
        <v>1065</v>
      </c>
      <c r="C174" t="s">
        <v>1119</v>
      </c>
      <c r="D174" t="s">
        <v>1120</v>
      </c>
    </row>
    <row r="175" spans="1:4">
      <c r="A175" s="1062">
        <v>174</v>
      </c>
      <c r="B175" t="s">
        <v>1065</v>
      </c>
      <c r="C175" t="s">
        <v>1121</v>
      </c>
      <c r="D175" t="s">
        <v>1122</v>
      </c>
    </row>
    <row r="176" spans="1:4">
      <c r="A176" s="1062">
        <v>175</v>
      </c>
      <c r="B176" t="s">
        <v>1065</v>
      </c>
      <c r="C176" t="s">
        <v>1123</v>
      </c>
      <c r="D176" t="s">
        <v>1124</v>
      </c>
    </row>
    <row r="177" spans="1:4">
      <c r="A177" s="1062">
        <v>176</v>
      </c>
      <c r="B177" t="s">
        <v>1065</v>
      </c>
      <c r="C177" t="s">
        <v>1125</v>
      </c>
      <c r="D177" t="s">
        <v>1126</v>
      </c>
    </row>
    <row r="178" spans="1:4">
      <c r="A178" s="1062">
        <v>177</v>
      </c>
      <c r="B178" t="s">
        <v>1065</v>
      </c>
      <c r="C178" t="s">
        <v>1127</v>
      </c>
      <c r="D178" t="s">
        <v>1128</v>
      </c>
    </row>
    <row r="179" spans="1:4">
      <c r="A179" s="1062">
        <v>178</v>
      </c>
      <c r="B179" t="s">
        <v>1065</v>
      </c>
      <c r="C179" t="s">
        <v>1129</v>
      </c>
      <c r="D179" t="s">
        <v>1130</v>
      </c>
    </row>
    <row r="180" spans="1:4">
      <c r="A180" s="1062">
        <v>179</v>
      </c>
      <c r="B180" t="s">
        <v>1065</v>
      </c>
      <c r="C180" t="s">
        <v>1131</v>
      </c>
      <c r="D180" t="s">
        <v>1132</v>
      </c>
    </row>
    <row r="181" spans="1:4">
      <c r="A181" s="1062">
        <v>180</v>
      </c>
      <c r="B181" t="s">
        <v>1065</v>
      </c>
      <c r="C181" t="s">
        <v>1133</v>
      </c>
      <c r="D181" t="s">
        <v>1134</v>
      </c>
    </row>
    <row r="182" spans="1:4">
      <c r="A182" s="1062">
        <v>181</v>
      </c>
      <c r="B182" t="s">
        <v>1065</v>
      </c>
      <c r="C182" t="s">
        <v>1135</v>
      </c>
      <c r="D182" t="s">
        <v>1136</v>
      </c>
    </row>
    <row r="183" spans="1:4">
      <c r="A183" s="1062">
        <v>182</v>
      </c>
      <c r="B183" t="s">
        <v>1065</v>
      </c>
      <c r="C183" t="s">
        <v>1137</v>
      </c>
      <c r="D183" t="s">
        <v>1138</v>
      </c>
    </row>
    <row r="184" spans="1:4">
      <c r="A184" s="1062">
        <v>183</v>
      </c>
      <c r="B184" t="s">
        <v>1139</v>
      </c>
      <c r="C184" t="s">
        <v>1141</v>
      </c>
      <c r="D184" t="s">
        <v>1142</v>
      </c>
    </row>
    <row r="185" spans="1:4">
      <c r="A185" s="1062">
        <v>184</v>
      </c>
      <c r="B185" t="s">
        <v>1139</v>
      </c>
      <c r="C185" t="s">
        <v>1139</v>
      </c>
      <c r="D185" t="s">
        <v>1140</v>
      </c>
    </row>
    <row r="186" spans="1:4">
      <c r="A186" s="1062">
        <v>185</v>
      </c>
      <c r="B186" t="s">
        <v>1139</v>
      </c>
      <c r="C186" t="s">
        <v>1143</v>
      </c>
      <c r="D186" t="s">
        <v>1144</v>
      </c>
    </row>
    <row r="187" spans="1:4">
      <c r="A187" s="1062">
        <v>186</v>
      </c>
      <c r="B187" t="s">
        <v>1139</v>
      </c>
      <c r="C187" t="s">
        <v>1145</v>
      </c>
      <c r="D187" t="s">
        <v>1146</v>
      </c>
    </row>
    <row r="188" spans="1:4">
      <c r="A188" s="1062">
        <v>187</v>
      </c>
      <c r="B188" t="s">
        <v>1139</v>
      </c>
      <c r="C188" t="s">
        <v>1147</v>
      </c>
      <c r="D188" t="s">
        <v>1148</v>
      </c>
    </row>
    <row r="189" spans="1:4">
      <c r="A189" s="1062">
        <v>188</v>
      </c>
      <c r="B189" t="s">
        <v>1139</v>
      </c>
      <c r="C189" t="s">
        <v>1149</v>
      </c>
      <c r="D189" t="s">
        <v>1150</v>
      </c>
    </row>
    <row r="190" spans="1:4">
      <c r="A190" s="1062">
        <v>189</v>
      </c>
      <c r="B190" t="s">
        <v>1139</v>
      </c>
      <c r="C190" t="s">
        <v>1151</v>
      </c>
      <c r="D190" t="s">
        <v>1152</v>
      </c>
    </row>
    <row r="191" spans="1:4">
      <c r="A191" s="1062">
        <v>190</v>
      </c>
      <c r="B191" t="s">
        <v>1139</v>
      </c>
      <c r="C191" t="s">
        <v>1153</v>
      </c>
      <c r="D191" t="s">
        <v>1154</v>
      </c>
    </row>
    <row r="192" spans="1:4">
      <c r="A192" s="1062">
        <v>191</v>
      </c>
      <c r="B192" t="s">
        <v>1139</v>
      </c>
      <c r="C192" t="s">
        <v>1155</v>
      </c>
      <c r="D192" t="s">
        <v>1156</v>
      </c>
    </row>
    <row r="193" spans="1:4">
      <c r="A193" s="1062">
        <v>192</v>
      </c>
      <c r="B193" t="s">
        <v>1139</v>
      </c>
      <c r="C193" t="s">
        <v>1157</v>
      </c>
      <c r="D193" t="s">
        <v>1158</v>
      </c>
    </row>
    <row r="194" spans="1:4">
      <c r="A194" s="1062">
        <v>193</v>
      </c>
      <c r="B194" t="s">
        <v>1139</v>
      </c>
      <c r="C194" t="s">
        <v>1159</v>
      </c>
      <c r="D194" t="s">
        <v>1160</v>
      </c>
    </row>
    <row r="195" spans="1:4">
      <c r="A195" s="1062">
        <v>194</v>
      </c>
      <c r="B195" t="s">
        <v>1139</v>
      </c>
      <c r="C195" t="s">
        <v>1161</v>
      </c>
      <c r="D195" t="s">
        <v>1162</v>
      </c>
    </row>
    <row r="196" spans="1:4">
      <c r="A196" s="1062">
        <v>195</v>
      </c>
      <c r="B196" t="s">
        <v>1139</v>
      </c>
      <c r="C196" t="s">
        <v>1163</v>
      </c>
      <c r="D196" t="s">
        <v>1164</v>
      </c>
    </row>
    <row r="197" spans="1:4">
      <c r="A197" s="1062">
        <v>196</v>
      </c>
      <c r="B197" t="s">
        <v>1139</v>
      </c>
      <c r="C197" t="s">
        <v>1165</v>
      </c>
      <c r="D197" t="s">
        <v>1166</v>
      </c>
    </row>
    <row r="198" spans="1:4">
      <c r="A198" s="1062">
        <v>197</v>
      </c>
      <c r="B198" t="s">
        <v>1139</v>
      </c>
      <c r="C198" t="s">
        <v>1167</v>
      </c>
      <c r="D198" t="s">
        <v>1168</v>
      </c>
    </row>
    <row r="199" spans="1:4">
      <c r="A199" s="1062">
        <v>198</v>
      </c>
      <c r="B199" t="s">
        <v>1139</v>
      </c>
      <c r="C199" t="s">
        <v>1169</v>
      </c>
      <c r="D199" t="s">
        <v>1170</v>
      </c>
    </row>
    <row r="200" spans="1:4">
      <c r="A200" s="1062">
        <v>199</v>
      </c>
      <c r="B200" t="s">
        <v>1139</v>
      </c>
      <c r="C200" t="s">
        <v>1171</v>
      </c>
      <c r="D200" t="s">
        <v>1172</v>
      </c>
    </row>
    <row r="201" spans="1:4">
      <c r="A201" s="1062">
        <v>200</v>
      </c>
      <c r="B201" t="s">
        <v>1139</v>
      </c>
      <c r="C201" t="s">
        <v>1173</v>
      </c>
      <c r="D201" t="s">
        <v>1174</v>
      </c>
    </row>
    <row r="202" spans="1:4">
      <c r="A202" s="1062">
        <v>201</v>
      </c>
      <c r="B202" t="s">
        <v>1139</v>
      </c>
      <c r="C202" t="s">
        <v>1175</v>
      </c>
      <c r="D202" t="s">
        <v>1176</v>
      </c>
    </row>
    <row r="203" spans="1:4">
      <c r="A203" s="1062">
        <v>202</v>
      </c>
      <c r="B203" t="s">
        <v>1139</v>
      </c>
      <c r="C203" t="s">
        <v>1177</v>
      </c>
      <c r="D203" t="s">
        <v>1178</v>
      </c>
    </row>
    <row r="204" spans="1:4">
      <c r="A204" s="1062">
        <v>203</v>
      </c>
      <c r="B204" t="s">
        <v>1139</v>
      </c>
      <c r="C204" t="s">
        <v>1179</v>
      </c>
      <c r="D204" t="s">
        <v>1180</v>
      </c>
    </row>
    <row r="205" spans="1:4">
      <c r="A205" s="1062">
        <v>204</v>
      </c>
      <c r="B205" t="s">
        <v>1139</v>
      </c>
      <c r="C205" t="s">
        <v>1181</v>
      </c>
      <c r="D205" t="s">
        <v>1182</v>
      </c>
    </row>
    <row r="206" spans="1:4">
      <c r="A206" s="1062">
        <v>205</v>
      </c>
      <c r="B206" t="s">
        <v>1139</v>
      </c>
      <c r="C206" t="s">
        <v>1183</v>
      </c>
      <c r="D206" t="s">
        <v>1184</v>
      </c>
    </row>
    <row r="207" spans="1:4">
      <c r="A207" s="1062">
        <v>206</v>
      </c>
      <c r="B207" t="s">
        <v>1185</v>
      </c>
      <c r="C207" t="s">
        <v>1187</v>
      </c>
      <c r="D207" t="s">
        <v>1188</v>
      </c>
    </row>
    <row r="208" spans="1:4">
      <c r="A208" s="1062">
        <v>207</v>
      </c>
      <c r="B208" t="s">
        <v>1185</v>
      </c>
      <c r="C208" t="s">
        <v>1185</v>
      </c>
      <c r="D208" t="s">
        <v>1186</v>
      </c>
    </row>
    <row r="209" spans="1:4">
      <c r="A209" s="1062">
        <v>208</v>
      </c>
      <c r="B209" t="s">
        <v>1185</v>
      </c>
      <c r="C209" t="s">
        <v>1189</v>
      </c>
      <c r="D209" t="s">
        <v>1190</v>
      </c>
    </row>
    <row r="210" spans="1:4">
      <c r="A210" s="1062">
        <v>209</v>
      </c>
      <c r="B210" t="s">
        <v>1185</v>
      </c>
      <c r="C210" t="s">
        <v>1191</v>
      </c>
      <c r="D210" t="s">
        <v>1192</v>
      </c>
    </row>
    <row r="211" spans="1:4">
      <c r="A211" s="1062">
        <v>210</v>
      </c>
      <c r="B211" t="s">
        <v>1185</v>
      </c>
      <c r="C211" t="s">
        <v>1193</v>
      </c>
      <c r="D211" t="s">
        <v>1194</v>
      </c>
    </row>
    <row r="212" spans="1:4">
      <c r="A212" s="1062">
        <v>211</v>
      </c>
      <c r="B212" t="s">
        <v>1185</v>
      </c>
      <c r="C212" t="s">
        <v>1195</v>
      </c>
      <c r="D212" t="s">
        <v>1196</v>
      </c>
    </row>
    <row r="213" spans="1:4">
      <c r="A213" s="1062">
        <v>212</v>
      </c>
      <c r="B213" t="s">
        <v>1185</v>
      </c>
      <c r="C213" t="s">
        <v>1197</v>
      </c>
      <c r="D213" t="s">
        <v>1198</v>
      </c>
    </row>
    <row r="214" spans="1:4">
      <c r="A214" s="1062">
        <v>213</v>
      </c>
      <c r="B214" t="s">
        <v>1185</v>
      </c>
      <c r="C214" t="s">
        <v>1199</v>
      </c>
      <c r="D214" t="s">
        <v>1200</v>
      </c>
    </row>
    <row r="215" spans="1:4">
      <c r="A215" s="1062">
        <v>214</v>
      </c>
      <c r="B215" t="s">
        <v>1185</v>
      </c>
      <c r="C215" t="s">
        <v>1201</v>
      </c>
      <c r="D215" t="s">
        <v>1202</v>
      </c>
    </row>
    <row r="216" spans="1:4">
      <c r="A216" s="1062">
        <v>215</v>
      </c>
      <c r="B216" t="s">
        <v>1185</v>
      </c>
      <c r="C216" t="s">
        <v>1203</v>
      </c>
      <c r="D216" t="s">
        <v>1204</v>
      </c>
    </row>
    <row r="217" spans="1:4">
      <c r="A217" s="1062">
        <v>216</v>
      </c>
      <c r="B217" t="s">
        <v>1185</v>
      </c>
      <c r="C217" t="s">
        <v>1205</v>
      </c>
      <c r="D217" t="s">
        <v>1206</v>
      </c>
    </row>
    <row r="218" spans="1:4">
      <c r="A218" s="1062">
        <v>217</v>
      </c>
      <c r="B218" t="s">
        <v>1185</v>
      </c>
      <c r="C218" t="s">
        <v>1207</v>
      </c>
      <c r="D218" t="s">
        <v>1208</v>
      </c>
    </row>
    <row r="219" spans="1:4">
      <c r="A219" s="1062">
        <v>218</v>
      </c>
      <c r="B219" t="s">
        <v>1185</v>
      </c>
      <c r="C219" t="s">
        <v>1209</v>
      </c>
      <c r="D219" t="s">
        <v>1210</v>
      </c>
    </row>
    <row r="220" spans="1:4">
      <c r="A220" s="1062">
        <v>219</v>
      </c>
      <c r="B220" t="s">
        <v>1185</v>
      </c>
      <c r="C220" t="s">
        <v>1211</v>
      </c>
      <c r="D220" t="s">
        <v>1212</v>
      </c>
    </row>
    <row r="221" spans="1:4">
      <c r="A221" s="1062">
        <v>220</v>
      </c>
      <c r="B221" t="s">
        <v>1185</v>
      </c>
      <c r="C221" t="s">
        <v>1213</v>
      </c>
      <c r="D221" t="s">
        <v>1214</v>
      </c>
    </row>
    <row r="222" spans="1:4">
      <c r="A222" s="1062">
        <v>221</v>
      </c>
      <c r="B222" t="s">
        <v>1185</v>
      </c>
      <c r="C222" t="s">
        <v>1215</v>
      </c>
      <c r="D222" t="s">
        <v>1216</v>
      </c>
    </row>
    <row r="223" spans="1:4">
      <c r="A223" s="1062">
        <v>222</v>
      </c>
      <c r="B223" t="s">
        <v>1185</v>
      </c>
      <c r="C223" t="s">
        <v>1217</v>
      </c>
      <c r="D223" t="s">
        <v>1218</v>
      </c>
    </row>
    <row r="224" spans="1:4">
      <c r="A224" s="1062">
        <v>223</v>
      </c>
      <c r="B224" t="s">
        <v>1185</v>
      </c>
      <c r="C224" t="s">
        <v>1219</v>
      </c>
      <c r="D224" t="s">
        <v>1220</v>
      </c>
    </row>
    <row r="225" spans="1:4">
      <c r="A225" s="1062">
        <v>224</v>
      </c>
      <c r="B225" t="s">
        <v>1221</v>
      </c>
      <c r="C225" t="s">
        <v>1221</v>
      </c>
      <c r="D225" t="s">
        <v>1222</v>
      </c>
    </row>
    <row r="226" spans="1:4">
      <c r="A226" s="1062">
        <v>225</v>
      </c>
      <c r="B226" t="s">
        <v>1221</v>
      </c>
      <c r="C226" t="s">
        <v>1223</v>
      </c>
      <c r="D226" t="s">
        <v>1224</v>
      </c>
    </row>
    <row r="227" spans="1:4">
      <c r="A227" s="1062">
        <v>226</v>
      </c>
      <c r="B227" t="s">
        <v>1221</v>
      </c>
      <c r="C227" t="s">
        <v>1225</v>
      </c>
      <c r="D227" t="s">
        <v>1226</v>
      </c>
    </row>
    <row r="228" spans="1:4">
      <c r="A228" s="1062">
        <v>227</v>
      </c>
      <c r="B228" t="s">
        <v>1221</v>
      </c>
      <c r="C228" t="s">
        <v>1227</v>
      </c>
      <c r="D228" t="s">
        <v>1228</v>
      </c>
    </row>
    <row r="229" spans="1:4">
      <c r="A229" s="1062">
        <v>228</v>
      </c>
      <c r="B229" t="s">
        <v>1221</v>
      </c>
      <c r="C229" t="s">
        <v>1229</v>
      </c>
      <c r="D229" t="s">
        <v>1230</v>
      </c>
    </row>
    <row r="230" spans="1:4">
      <c r="A230" s="1062">
        <v>229</v>
      </c>
      <c r="B230" t="s">
        <v>1221</v>
      </c>
      <c r="C230" t="s">
        <v>1231</v>
      </c>
      <c r="D230" t="s">
        <v>1232</v>
      </c>
    </row>
    <row r="231" spans="1:4">
      <c r="A231" s="1062">
        <v>230</v>
      </c>
      <c r="B231" t="s">
        <v>1221</v>
      </c>
      <c r="C231" t="s">
        <v>1233</v>
      </c>
      <c r="D231" t="s">
        <v>1234</v>
      </c>
    </row>
    <row r="232" spans="1:4">
      <c r="A232" s="1062">
        <v>231</v>
      </c>
      <c r="B232" t="s">
        <v>1221</v>
      </c>
      <c r="C232" t="s">
        <v>1235</v>
      </c>
      <c r="D232" t="s">
        <v>1236</v>
      </c>
    </row>
    <row r="233" spans="1:4">
      <c r="A233" s="1062">
        <v>232</v>
      </c>
      <c r="B233" t="s">
        <v>1221</v>
      </c>
      <c r="C233" t="s">
        <v>1237</v>
      </c>
      <c r="D233" t="s">
        <v>1238</v>
      </c>
    </row>
    <row r="234" spans="1:4">
      <c r="A234" s="1062">
        <v>233</v>
      </c>
      <c r="B234" t="s">
        <v>1221</v>
      </c>
      <c r="C234" t="s">
        <v>1239</v>
      </c>
      <c r="D234" t="s">
        <v>1240</v>
      </c>
    </row>
    <row r="235" spans="1:4">
      <c r="A235" s="1062">
        <v>234</v>
      </c>
      <c r="B235" t="s">
        <v>1221</v>
      </c>
      <c r="C235" t="s">
        <v>1241</v>
      </c>
      <c r="D235" t="s">
        <v>1242</v>
      </c>
    </row>
    <row r="236" spans="1:4">
      <c r="A236" s="1062">
        <v>235</v>
      </c>
      <c r="B236" t="s">
        <v>1221</v>
      </c>
      <c r="C236" t="s">
        <v>1243</v>
      </c>
      <c r="D236" t="s">
        <v>1244</v>
      </c>
    </row>
    <row r="237" spans="1:4">
      <c r="A237" s="1062">
        <v>236</v>
      </c>
      <c r="B237" t="s">
        <v>1221</v>
      </c>
      <c r="C237" t="s">
        <v>1245</v>
      </c>
      <c r="D237" t="s">
        <v>1246</v>
      </c>
    </row>
    <row r="238" spans="1:4">
      <c r="A238" s="1062">
        <v>237</v>
      </c>
      <c r="B238" t="s">
        <v>1247</v>
      </c>
      <c r="C238" t="s">
        <v>1249</v>
      </c>
      <c r="D238" t="s">
        <v>1250</v>
      </c>
    </row>
    <row r="239" spans="1:4">
      <c r="A239" s="1062">
        <v>238</v>
      </c>
      <c r="B239" t="s">
        <v>1247</v>
      </c>
      <c r="C239" t="s">
        <v>1247</v>
      </c>
      <c r="D239" t="s">
        <v>1248</v>
      </c>
    </row>
    <row r="240" spans="1:4">
      <c r="A240" s="1062">
        <v>239</v>
      </c>
      <c r="B240" t="s">
        <v>1247</v>
      </c>
      <c r="C240" t="s">
        <v>1251</v>
      </c>
      <c r="D240" t="s">
        <v>1252</v>
      </c>
    </row>
    <row r="241" spans="1:4">
      <c r="A241" s="1062">
        <v>240</v>
      </c>
      <c r="B241" t="s">
        <v>1247</v>
      </c>
      <c r="C241" t="s">
        <v>1253</v>
      </c>
      <c r="D241" t="s">
        <v>1254</v>
      </c>
    </row>
    <row r="242" spans="1:4">
      <c r="A242" s="1062">
        <v>241</v>
      </c>
      <c r="B242" t="s">
        <v>1247</v>
      </c>
      <c r="C242" t="s">
        <v>1255</v>
      </c>
      <c r="D242" t="s">
        <v>1256</v>
      </c>
    </row>
    <row r="243" spans="1:4">
      <c r="A243" s="1062">
        <v>242</v>
      </c>
      <c r="B243" t="s">
        <v>1247</v>
      </c>
      <c r="C243" t="s">
        <v>1257</v>
      </c>
      <c r="D243" t="s">
        <v>1258</v>
      </c>
    </row>
    <row r="244" spans="1:4">
      <c r="A244" s="1062">
        <v>243</v>
      </c>
      <c r="B244" t="s">
        <v>1247</v>
      </c>
      <c r="C244" t="s">
        <v>1259</v>
      </c>
      <c r="D244" t="s">
        <v>1260</v>
      </c>
    </row>
    <row r="245" spans="1:4">
      <c r="A245" s="1062">
        <v>244</v>
      </c>
      <c r="B245" t="s">
        <v>1247</v>
      </c>
      <c r="C245" t="s">
        <v>1261</v>
      </c>
      <c r="D245" t="s">
        <v>1262</v>
      </c>
    </row>
    <row r="246" spans="1:4">
      <c r="A246" s="1062">
        <v>245</v>
      </c>
      <c r="B246" t="s">
        <v>1247</v>
      </c>
      <c r="C246" t="s">
        <v>1263</v>
      </c>
      <c r="D246" t="s">
        <v>1264</v>
      </c>
    </row>
    <row r="247" spans="1:4">
      <c r="A247" s="1062">
        <v>246</v>
      </c>
      <c r="B247" t="s">
        <v>1247</v>
      </c>
      <c r="C247" t="s">
        <v>1265</v>
      </c>
      <c r="D247" t="s">
        <v>1266</v>
      </c>
    </row>
    <row r="248" spans="1:4">
      <c r="A248" s="1062">
        <v>247</v>
      </c>
      <c r="B248" t="s">
        <v>1247</v>
      </c>
      <c r="C248" t="s">
        <v>1267</v>
      </c>
      <c r="D248" t="s">
        <v>1268</v>
      </c>
    </row>
    <row r="249" spans="1:4">
      <c r="A249" s="1062">
        <v>248</v>
      </c>
      <c r="B249" t="s">
        <v>1247</v>
      </c>
      <c r="C249" t="s">
        <v>1269</v>
      </c>
      <c r="D249" t="s">
        <v>1270</v>
      </c>
    </row>
    <row r="250" spans="1:4">
      <c r="A250" s="1062">
        <v>249</v>
      </c>
      <c r="B250" t="s">
        <v>1247</v>
      </c>
      <c r="C250" t="s">
        <v>1271</v>
      </c>
      <c r="D250" t="s">
        <v>1272</v>
      </c>
    </row>
    <row r="251" spans="1:4">
      <c r="A251" s="1062">
        <v>250</v>
      </c>
      <c r="B251" t="s">
        <v>1247</v>
      </c>
      <c r="C251" t="s">
        <v>1273</v>
      </c>
      <c r="D251" t="s">
        <v>1274</v>
      </c>
    </row>
    <row r="252" spans="1:4">
      <c r="A252" s="1062">
        <v>251</v>
      </c>
      <c r="B252" t="s">
        <v>1247</v>
      </c>
      <c r="C252" t="s">
        <v>1275</v>
      </c>
      <c r="D252" t="s">
        <v>1276</v>
      </c>
    </row>
    <row r="253" spans="1:4">
      <c r="A253" s="1062">
        <v>252</v>
      </c>
      <c r="B253" t="s">
        <v>1277</v>
      </c>
      <c r="C253" t="s">
        <v>1277</v>
      </c>
      <c r="D253" t="s">
        <v>1278</v>
      </c>
    </row>
    <row r="254" spans="1:4">
      <c r="A254" s="1062">
        <v>253</v>
      </c>
      <c r="B254" t="s">
        <v>1277</v>
      </c>
      <c r="C254" t="s">
        <v>1279</v>
      </c>
      <c r="D254" t="s">
        <v>1280</v>
      </c>
    </row>
    <row r="255" spans="1:4">
      <c r="A255" s="1062">
        <v>254</v>
      </c>
      <c r="B255" t="s">
        <v>1277</v>
      </c>
      <c r="C255" t="s">
        <v>1281</v>
      </c>
      <c r="D255" t="s">
        <v>1282</v>
      </c>
    </row>
    <row r="256" spans="1:4">
      <c r="A256" s="1062">
        <v>255</v>
      </c>
      <c r="B256" t="s">
        <v>1277</v>
      </c>
      <c r="C256" t="s">
        <v>1283</v>
      </c>
      <c r="D256" t="s">
        <v>1284</v>
      </c>
    </row>
    <row r="257" spans="1:4">
      <c r="A257" s="1062">
        <v>256</v>
      </c>
      <c r="B257" t="s">
        <v>1277</v>
      </c>
      <c r="C257" t="s">
        <v>1285</v>
      </c>
      <c r="D257" t="s">
        <v>1286</v>
      </c>
    </row>
    <row r="258" spans="1:4">
      <c r="A258" s="1062">
        <v>257</v>
      </c>
      <c r="B258" t="s">
        <v>1277</v>
      </c>
      <c r="C258" t="s">
        <v>1287</v>
      </c>
      <c r="D258" t="s">
        <v>1288</v>
      </c>
    </row>
    <row r="259" spans="1:4">
      <c r="A259" s="1062">
        <v>258</v>
      </c>
      <c r="B259" t="s">
        <v>1277</v>
      </c>
      <c r="C259" t="s">
        <v>1289</v>
      </c>
      <c r="D259" t="s">
        <v>1290</v>
      </c>
    </row>
    <row r="260" spans="1:4">
      <c r="A260" s="1062">
        <v>259</v>
      </c>
      <c r="B260" t="s">
        <v>1277</v>
      </c>
      <c r="C260" t="s">
        <v>1291</v>
      </c>
      <c r="D260" t="s">
        <v>1292</v>
      </c>
    </row>
    <row r="261" spans="1:4">
      <c r="A261" s="1062">
        <v>260</v>
      </c>
      <c r="B261" t="s">
        <v>1277</v>
      </c>
      <c r="C261" t="s">
        <v>1293</v>
      </c>
      <c r="D261" t="s">
        <v>1294</v>
      </c>
    </row>
    <row r="262" spans="1:4">
      <c r="A262" s="1062">
        <v>261</v>
      </c>
      <c r="B262" t="s">
        <v>1277</v>
      </c>
      <c r="C262" t="s">
        <v>1295</v>
      </c>
      <c r="D262" t="s">
        <v>1296</v>
      </c>
    </row>
    <row r="263" spans="1:4">
      <c r="A263" s="1062">
        <v>262</v>
      </c>
      <c r="B263" t="s">
        <v>1277</v>
      </c>
      <c r="C263" t="s">
        <v>1297</v>
      </c>
      <c r="D263" t="s">
        <v>1298</v>
      </c>
    </row>
    <row r="264" spans="1:4">
      <c r="A264" s="1062">
        <v>263</v>
      </c>
      <c r="B264" t="s">
        <v>1277</v>
      </c>
      <c r="C264" t="s">
        <v>1299</v>
      </c>
      <c r="D264" t="s">
        <v>1300</v>
      </c>
    </row>
    <row r="265" spans="1:4">
      <c r="A265" s="1062">
        <v>264</v>
      </c>
      <c r="B265" t="s">
        <v>1277</v>
      </c>
      <c r="C265" t="s">
        <v>1301</v>
      </c>
      <c r="D265" t="s">
        <v>1302</v>
      </c>
    </row>
    <row r="266" spans="1:4">
      <c r="A266" s="1062">
        <v>265</v>
      </c>
      <c r="B266" t="s">
        <v>1277</v>
      </c>
      <c r="C266" t="s">
        <v>1303</v>
      </c>
      <c r="D266" t="s">
        <v>1304</v>
      </c>
    </row>
    <row r="267" spans="1:4">
      <c r="A267" s="1062">
        <v>266</v>
      </c>
      <c r="B267" t="s">
        <v>1277</v>
      </c>
      <c r="C267" t="s">
        <v>1305</v>
      </c>
      <c r="D267" t="s">
        <v>1306</v>
      </c>
    </row>
    <row r="268" spans="1:4">
      <c r="A268" s="1062">
        <v>267</v>
      </c>
      <c r="B268" t="s">
        <v>1277</v>
      </c>
      <c r="C268" t="s">
        <v>1307</v>
      </c>
      <c r="D268" t="s">
        <v>1308</v>
      </c>
    </row>
    <row r="269" spans="1:4">
      <c r="A269" s="1062">
        <v>268</v>
      </c>
      <c r="B269" t="s">
        <v>1277</v>
      </c>
      <c r="C269" t="s">
        <v>1309</v>
      </c>
      <c r="D269" t="s">
        <v>1310</v>
      </c>
    </row>
    <row r="270" spans="1:4">
      <c r="A270" s="1062">
        <v>269</v>
      </c>
      <c r="B270" t="s">
        <v>1277</v>
      </c>
      <c r="C270" t="s">
        <v>1311</v>
      </c>
      <c r="D270" t="s">
        <v>1312</v>
      </c>
    </row>
    <row r="271" spans="1:4">
      <c r="A271" s="1062">
        <v>270</v>
      </c>
      <c r="B271" t="s">
        <v>1277</v>
      </c>
      <c r="C271" t="s">
        <v>1313</v>
      </c>
      <c r="D271" t="s">
        <v>1314</v>
      </c>
    </row>
    <row r="272" spans="1:4">
      <c r="A272" s="1062">
        <v>271</v>
      </c>
      <c r="B272" t="s">
        <v>1315</v>
      </c>
      <c r="C272" t="s">
        <v>1317</v>
      </c>
      <c r="D272" t="s">
        <v>1318</v>
      </c>
    </row>
    <row r="273" spans="1:4">
      <c r="A273" s="1062">
        <v>272</v>
      </c>
      <c r="B273" t="s">
        <v>1315</v>
      </c>
      <c r="C273" t="s">
        <v>1319</v>
      </c>
      <c r="D273" t="s">
        <v>1320</v>
      </c>
    </row>
    <row r="274" spans="1:4">
      <c r="A274" s="1062">
        <v>273</v>
      </c>
      <c r="B274" t="s">
        <v>1315</v>
      </c>
      <c r="C274" t="s">
        <v>1321</v>
      </c>
      <c r="D274" t="s">
        <v>1322</v>
      </c>
    </row>
    <row r="275" spans="1:4">
      <c r="A275" s="1062">
        <v>274</v>
      </c>
      <c r="B275" t="s">
        <v>1315</v>
      </c>
      <c r="C275" t="s">
        <v>1315</v>
      </c>
      <c r="D275" t="s">
        <v>1316</v>
      </c>
    </row>
    <row r="276" spans="1:4">
      <c r="A276" s="1062">
        <v>275</v>
      </c>
      <c r="B276" t="s">
        <v>1315</v>
      </c>
      <c r="C276" t="s">
        <v>1323</v>
      </c>
      <c r="D276" t="s">
        <v>1324</v>
      </c>
    </row>
    <row r="277" spans="1:4">
      <c r="A277" s="1062">
        <v>276</v>
      </c>
      <c r="B277" t="s">
        <v>1315</v>
      </c>
      <c r="C277" t="s">
        <v>1325</v>
      </c>
      <c r="D277" t="s">
        <v>1326</v>
      </c>
    </row>
    <row r="278" spans="1:4">
      <c r="A278" s="1062">
        <v>277</v>
      </c>
      <c r="B278" t="s">
        <v>1315</v>
      </c>
      <c r="C278" t="s">
        <v>1327</v>
      </c>
      <c r="D278" t="s">
        <v>1328</v>
      </c>
    </row>
    <row r="279" spans="1:4">
      <c r="A279" s="1062">
        <v>278</v>
      </c>
      <c r="B279" t="s">
        <v>1315</v>
      </c>
      <c r="C279" t="s">
        <v>1329</v>
      </c>
      <c r="D279" t="s">
        <v>1330</v>
      </c>
    </row>
    <row r="280" spans="1:4">
      <c r="A280" s="1062">
        <v>279</v>
      </c>
      <c r="B280" t="s">
        <v>1315</v>
      </c>
      <c r="C280" t="s">
        <v>1331</v>
      </c>
      <c r="D280" t="s">
        <v>1332</v>
      </c>
    </row>
    <row r="281" spans="1:4">
      <c r="A281" s="1062">
        <v>280</v>
      </c>
      <c r="B281" t="s">
        <v>1315</v>
      </c>
      <c r="C281" t="s">
        <v>802</v>
      </c>
      <c r="D281" t="s">
        <v>1333</v>
      </c>
    </row>
    <row r="282" spans="1:4">
      <c r="A282" s="1062">
        <v>281</v>
      </c>
      <c r="B282" t="s">
        <v>1315</v>
      </c>
      <c r="C282" t="s">
        <v>1334</v>
      </c>
      <c r="D282" t="s">
        <v>1335</v>
      </c>
    </row>
    <row r="283" spans="1:4">
      <c r="A283" s="1062">
        <v>282</v>
      </c>
      <c r="B283" t="s">
        <v>1315</v>
      </c>
      <c r="C283" t="s">
        <v>1336</v>
      </c>
      <c r="D283" t="s">
        <v>1337</v>
      </c>
    </row>
    <row r="284" spans="1:4">
      <c r="A284" s="1062">
        <v>283</v>
      </c>
      <c r="B284" t="s">
        <v>1315</v>
      </c>
      <c r="C284" t="s">
        <v>1338</v>
      </c>
      <c r="D284" t="s">
        <v>1339</v>
      </c>
    </row>
    <row r="285" spans="1:4">
      <c r="A285" s="1062">
        <v>284</v>
      </c>
      <c r="B285" t="s">
        <v>1315</v>
      </c>
      <c r="C285" t="s">
        <v>1340</v>
      </c>
      <c r="D285" t="s">
        <v>1341</v>
      </c>
    </row>
    <row r="286" spans="1:4">
      <c r="A286" s="1062">
        <v>285</v>
      </c>
      <c r="B286" t="s">
        <v>1315</v>
      </c>
      <c r="C286" t="s">
        <v>1342</v>
      </c>
      <c r="D286" t="s">
        <v>1343</v>
      </c>
    </row>
    <row r="287" spans="1:4">
      <c r="A287" s="1062">
        <v>286</v>
      </c>
      <c r="B287" t="s">
        <v>1315</v>
      </c>
      <c r="C287" t="s">
        <v>1344</v>
      </c>
      <c r="D287" t="s">
        <v>1345</v>
      </c>
    </row>
    <row r="288" spans="1:4">
      <c r="A288" s="1062">
        <v>287</v>
      </c>
      <c r="B288" t="s">
        <v>1315</v>
      </c>
      <c r="C288" t="s">
        <v>1346</v>
      </c>
      <c r="D288" t="s">
        <v>1347</v>
      </c>
    </row>
    <row r="289" spans="1:4">
      <c r="A289" s="1062">
        <v>288</v>
      </c>
      <c r="B289" t="s">
        <v>1315</v>
      </c>
      <c r="C289" t="s">
        <v>1348</v>
      </c>
      <c r="D289" t="s">
        <v>1349</v>
      </c>
    </row>
    <row r="290" spans="1:4">
      <c r="A290" s="1062">
        <v>289</v>
      </c>
      <c r="B290" t="s">
        <v>1315</v>
      </c>
      <c r="C290" t="s">
        <v>1350</v>
      </c>
      <c r="D290" t="s">
        <v>1351</v>
      </c>
    </row>
    <row r="291" spans="1:4">
      <c r="A291" s="1062">
        <v>290</v>
      </c>
      <c r="B291" t="s">
        <v>1315</v>
      </c>
      <c r="C291" t="s">
        <v>1352</v>
      </c>
      <c r="D291" t="s">
        <v>1353</v>
      </c>
    </row>
    <row r="292" spans="1:4">
      <c r="A292" s="1062">
        <v>291</v>
      </c>
      <c r="B292" t="s">
        <v>1354</v>
      </c>
      <c r="C292" t="s">
        <v>1356</v>
      </c>
      <c r="D292" t="s">
        <v>1357</v>
      </c>
    </row>
    <row r="293" spans="1:4">
      <c r="A293" s="1062">
        <v>292</v>
      </c>
      <c r="B293" t="s">
        <v>1354</v>
      </c>
      <c r="C293" t="s">
        <v>1358</v>
      </c>
      <c r="D293" t="s">
        <v>1359</v>
      </c>
    </row>
    <row r="294" spans="1:4">
      <c r="A294" s="1062">
        <v>293</v>
      </c>
      <c r="B294" t="s">
        <v>1354</v>
      </c>
      <c r="C294" t="s">
        <v>1360</v>
      </c>
      <c r="D294" t="s">
        <v>1361</v>
      </c>
    </row>
    <row r="295" spans="1:4">
      <c r="A295" s="1062">
        <v>294</v>
      </c>
      <c r="B295" t="s">
        <v>1354</v>
      </c>
      <c r="C295" t="s">
        <v>1362</v>
      </c>
      <c r="D295" t="s">
        <v>1363</v>
      </c>
    </row>
    <row r="296" spans="1:4">
      <c r="A296" s="1062">
        <v>295</v>
      </c>
      <c r="B296" t="s">
        <v>1354</v>
      </c>
      <c r="C296" t="s">
        <v>1364</v>
      </c>
      <c r="D296" t="s">
        <v>1365</v>
      </c>
    </row>
    <row r="297" spans="1:4">
      <c r="A297" s="1062">
        <v>296</v>
      </c>
      <c r="B297" t="s">
        <v>1354</v>
      </c>
      <c r="C297" t="s">
        <v>1366</v>
      </c>
      <c r="D297" t="s">
        <v>1367</v>
      </c>
    </row>
    <row r="298" spans="1:4">
      <c r="A298" s="1062">
        <v>297</v>
      </c>
      <c r="B298" t="s">
        <v>1354</v>
      </c>
      <c r="C298" t="s">
        <v>1354</v>
      </c>
      <c r="D298" t="s">
        <v>1355</v>
      </c>
    </row>
    <row r="299" spans="1:4">
      <c r="A299" s="1062">
        <v>298</v>
      </c>
      <c r="B299" t="s">
        <v>1354</v>
      </c>
      <c r="C299" t="s">
        <v>1368</v>
      </c>
      <c r="D299" t="s">
        <v>1369</v>
      </c>
    </row>
    <row r="300" spans="1:4">
      <c r="A300" s="1062">
        <v>299</v>
      </c>
      <c r="B300" t="s">
        <v>1354</v>
      </c>
      <c r="C300" t="s">
        <v>1370</v>
      </c>
      <c r="D300" t="s">
        <v>1371</v>
      </c>
    </row>
    <row r="301" spans="1:4">
      <c r="A301" s="1062">
        <v>300</v>
      </c>
      <c r="B301" t="s">
        <v>1354</v>
      </c>
      <c r="C301" t="s">
        <v>1372</v>
      </c>
      <c r="D301" t="s">
        <v>1373</v>
      </c>
    </row>
    <row r="302" spans="1:4">
      <c r="A302" s="1062">
        <v>301</v>
      </c>
      <c r="B302" t="s">
        <v>1354</v>
      </c>
      <c r="C302" t="s">
        <v>1374</v>
      </c>
      <c r="D302" t="s">
        <v>1375</v>
      </c>
    </row>
    <row r="303" spans="1:4">
      <c r="A303" s="1062">
        <v>302</v>
      </c>
      <c r="B303" t="s">
        <v>1354</v>
      </c>
      <c r="C303" t="s">
        <v>1376</v>
      </c>
      <c r="D303" t="s">
        <v>1377</v>
      </c>
    </row>
    <row r="304" spans="1:4">
      <c r="A304" s="1062">
        <v>303</v>
      </c>
      <c r="B304" t="s">
        <v>1354</v>
      </c>
      <c r="C304" t="s">
        <v>1378</v>
      </c>
      <c r="D304" t="s">
        <v>1379</v>
      </c>
    </row>
    <row r="305" spans="1:4">
      <c r="A305" s="1062">
        <v>304</v>
      </c>
      <c r="B305" t="s">
        <v>1354</v>
      </c>
      <c r="C305" t="s">
        <v>1380</v>
      </c>
      <c r="D305" t="s">
        <v>1381</v>
      </c>
    </row>
    <row r="306" spans="1:4">
      <c r="A306" s="1062">
        <v>305</v>
      </c>
      <c r="B306" t="s">
        <v>1354</v>
      </c>
      <c r="C306" t="s">
        <v>1382</v>
      </c>
      <c r="D306" t="s">
        <v>1383</v>
      </c>
    </row>
    <row r="307" spans="1:4">
      <c r="A307" s="1062">
        <v>306</v>
      </c>
      <c r="B307" t="s">
        <v>1354</v>
      </c>
      <c r="C307" t="s">
        <v>1384</v>
      </c>
      <c r="D307" t="s">
        <v>1385</v>
      </c>
    </row>
    <row r="308" spans="1:4">
      <c r="A308" s="1062">
        <v>307</v>
      </c>
      <c r="B308" t="s">
        <v>1354</v>
      </c>
      <c r="C308" t="s">
        <v>1386</v>
      </c>
      <c r="D308" t="s">
        <v>1387</v>
      </c>
    </row>
    <row r="309" spans="1:4">
      <c r="A309" s="1062">
        <v>308</v>
      </c>
      <c r="B309" t="s">
        <v>1354</v>
      </c>
      <c r="C309" t="s">
        <v>1388</v>
      </c>
      <c r="D309" t="s">
        <v>1389</v>
      </c>
    </row>
    <row r="310" spans="1:4">
      <c r="A310" s="1062">
        <v>309</v>
      </c>
      <c r="B310" t="s">
        <v>1354</v>
      </c>
      <c r="C310" t="s">
        <v>1390</v>
      </c>
      <c r="D310" t="s">
        <v>1391</v>
      </c>
    </row>
    <row r="311" spans="1:4">
      <c r="A311" s="1062">
        <v>310</v>
      </c>
      <c r="B311" t="s">
        <v>1354</v>
      </c>
      <c r="C311" t="s">
        <v>1392</v>
      </c>
      <c r="D311" t="s">
        <v>1393</v>
      </c>
    </row>
    <row r="312" spans="1:4">
      <c r="A312" s="1062">
        <v>311</v>
      </c>
      <c r="B312" t="s">
        <v>1354</v>
      </c>
      <c r="C312" t="s">
        <v>1394</v>
      </c>
      <c r="D312" t="s">
        <v>1395</v>
      </c>
    </row>
    <row r="313" spans="1:4">
      <c r="A313" s="1062">
        <v>312</v>
      </c>
      <c r="B313" t="s">
        <v>1354</v>
      </c>
      <c r="C313" t="s">
        <v>1396</v>
      </c>
      <c r="D313" t="s">
        <v>1397</v>
      </c>
    </row>
    <row r="314" spans="1:4">
      <c r="A314" s="1062">
        <v>313</v>
      </c>
      <c r="B314" t="s">
        <v>1354</v>
      </c>
      <c r="C314" t="s">
        <v>1398</v>
      </c>
      <c r="D314" t="s">
        <v>1399</v>
      </c>
    </row>
    <row r="315" spans="1:4">
      <c r="A315" s="1062">
        <v>314</v>
      </c>
      <c r="B315" t="s">
        <v>1354</v>
      </c>
      <c r="C315" t="s">
        <v>1400</v>
      </c>
      <c r="D315" t="s">
        <v>1401</v>
      </c>
    </row>
    <row r="316" spans="1:4">
      <c r="A316" s="1062">
        <v>315</v>
      </c>
      <c r="B316" t="s">
        <v>1354</v>
      </c>
      <c r="C316" t="s">
        <v>1402</v>
      </c>
      <c r="D316" t="s">
        <v>1403</v>
      </c>
    </row>
    <row r="317" spans="1:4">
      <c r="A317" s="1062">
        <v>316</v>
      </c>
      <c r="B317" t="s">
        <v>1354</v>
      </c>
      <c r="C317" t="s">
        <v>1404</v>
      </c>
      <c r="D317" t="s">
        <v>1405</v>
      </c>
    </row>
    <row r="318" spans="1:4">
      <c r="A318" s="1062">
        <v>317</v>
      </c>
      <c r="B318" t="s">
        <v>1354</v>
      </c>
      <c r="C318" t="s">
        <v>1406</v>
      </c>
      <c r="D318" t="s">
        <v>1407</v>
      </c>
    </row>
    <row r="319" spans="1:4">
      <c r="A319" s="1062">
        <v>318</v>
      </c>
      <c r="B319" t="s">
        <v>1354</v>
      </c>
      <c r="C319" t="s">
        <v>1408</v>
      </c>
      <c r="D319" t="s">
        <v>1409</v>
      </c>
    </row>
    <row r="320" spans="1:4">
      <c r="A320" s="1062">
        <v>319</v>
      </c>
      <c r="B320" t="s">
        <v>1354</v>
      </c>
      <c r="C320" t="s">
        <v>1410</v>
      </c>
      <c r="D320" t="s">
        <v>1411</v>
      </c>
    </row>
    <row r="321" spans="1:4">
      <c r="A321" s="1062">
        <v>320</v>
      </c>
      <c r="B321" t="s">
        <v>1354</v>
      </c>
      <c r="C321" t="s">
        <v>1412</v>
      </c>
      <c r="D321" t="s">
        <v>1413</v>
      </c>
    </row>
    <row r="322" spans="1:4">
      <c r="A322" s="1062">
        <v>321</v>
      </c>
      <c r="B322" t="s">
        <v>1354</v>
      </c>
      <c r="C322" t="s">
        <v>1414</v>
      </c>
      <c r="D322" t="s">
        <v>1415</v>
      </c>
    </row>
    <row r="323" spans="1:4">
      <c r="A323" s="1062">
        <v>322</v>
      </c>
      <c r="B323" t="s">
        <v>1354</v>
      </c>
      <c r="C323" t="s">
        <v>1416</v>
      </c>
      <c r="D323" t="s">
        <v>1417</v>
      </c>
    </row>
    <row r="324" spans="1:4">
      <c r="A324" s="1062">
        <v>323</v>
      </c>
      <c r="B324" t="s">
        <v>1418</v>
      </c>
      <c r="C324" t="s">
        <v>1420</v>
      </c>
      <c r="D324" t="s">
        <v>1421</v>
      </c>
    </row>
    <row r="325" spans="1:4">
      <c r="A325" s="1062">
        <v>324</v>
      </c>
      <c r="B325" t="s">
        <v>1418</v>
      </c>
      <c r="C325" t="s">
        <v>1422</v>
      </c>
      <c r="D325" t="s">
        <v>1423</v>
      </c>
    </row>
    <row r="326" spans="1:4">
      <c r="A326" s="1062">
        <v>325</v>
      </c>
      <c r="B326" t="s">
        <v>1418</v>
      </c>
      <c r="C326" t="s">
        <v>836</v>
      </c>
      <c r="D326" t="s">
        <v>1424</v>
      </c>
    </row>
    <row r="327" spans="1:4">
      <c r="A327" s="1062">
        <v>326</v>
      </c>
      <c r="B327" t="s">
        <v>1418</v>
      </c>
      <c r="C327" t="s">
        <v>1425</v>
      </c>
      <c r="D327" t="s">
        <v>1426</v>
      </c>
    </row>
    <row r="328" spans="1:4">
      <c r="A328" s="1062">
        <v>327</v>
      </c>
      <c r="B328" t="s">
        <v>1418</v>
      </c>
      <c r="C328" t="s">
        <v>1418</v>
      </c>
      <c r="D328" t="s">
        <v>1419</v>
      </c>
    </row>
    <row r="329" spans="1:4">
      <c r="A329" s="1062">
        <v>328</v>
      </c>
      <c r="B329" t="s">
        <v>1418</v>
      </c>
      <c r="C329" t="s">
        <v>1427</v>
      </c>
      <c r="D329" t="s">
        <v>1428</v>
      </c>
    </row>
    <row r="330" spans="1:4">
      <c r="A330" s="1062">
        <v>329</v>
      </c>
      <c r="B330" t="s">
        <v>1418</v>
      </c>
      <c r="C330" t="s">
        <v>1429</v>
      </c>
      <c r="D330" t="s">
        <v>1430</v>
      </c>
    </row>
    <row r="331" spans="1:4">
      <c r="A331" s="1062">
        <v>330</v>
      </c>
      <c r="B331" t="s">
        <v>1418</v>
      </c>
      <c r="C331" t="s">
        <v>1431</v>
      </c>
      <c r="D331" t="s">
        <v>1432</v>
      </c>
    </row>
    <row r="332" spans="1:4">
      <c r="A332" s="1062">
        <v>331</v>
      </c>
      <c r="B332" t="s">
        <v>1418</v>
      </c>
      <c r="C332" t="s">
        <v>1433</v>
      </c>
      <c r="D332" t="s">
        <v>1434</v>
      </c>
    </row>
    <row r="333" spans="1:4">
      <c r="A333" s="1062">
        <v>332</v>
      </c>
      <c r="B333" t="s">
        <v>1418</v>
      </c>
      <c r="C333" t="s">
        <v>1435</v>
      </c>
      <c r="D333" t="s">
        <v>1436</v>
      </c>
    </row>
    <row r="334" spans="1:4">
      <c r="A334" s="1062">
        <v>333</v>
      </c>
      <c r="B334" t="s">
        <v>1418</v>
      </c>
      <c r="C334" t="s">
        <v>1437</v>
      </c>
      <c r="D334" t="s">
        <v>1438</v>
      </c>
    </row>
    <row r="335" spans="1:4">
      <c r="A335" s="1062">
        <v>334</v>
      </c>
      <c r="B335" t="s">
        <v>1418</v>
      </c>
      <c r="C335" t="s">
        <v>1439</v>
      </c>
      <c r="D335" t="s">
        <v>1440</v>
      </c>
    </row>
    <row r="336" spans="1:4">
      <c r="A336" s="1062">
        <v>335</v>
      </c>
      <c r="B336" t="s">
        <v>1418</v>
      </c>
      <c r="C336" t="s">
        <v>1441</v>
      </c>
      <c r="D336" t="s">
        <v>1442</v>
      </c>
    </row>
    <row r="337" spans="1:4">
      <c r="A337" s="1062">
        <v>336</v>
      </c>
      <c r="B337" t="s">
        <v>1418</v>
      </c>
      <c r="C337" t="s">
        <v>1443</v>
      </c>
      <c r="D337" t="s">
        <v>1444</v>
      </c>
    </row>
    <row r="338" spans="1:4">
      <c r="A338" s="1062">
        <v>337</v>
      </c>
      <c r="B338" t="s">
        <v>1418</v>
      </c>
      <c r="C338" t="s">
        <v>1445</v>
      </c>
      <c r="D338" t="s">
        <v>1446</v>
      </c>
    </row>
    <row r="339" spans="1:4">
      <c r="A339" s="1062">
        <v>338</v>
      </c>
      <c r="B339" t="s">
        <v>1418</v>
      </c>
      <c r="C339" t="s">
        <v>1447</v>
      </c>
      <c r="D339" t="s">
        <v>1448</v>
      </c>
    </row>
    <row r="340" spans="1:4">
      <c r="A340" s="1062">
        <v>339</v>
      </c>
      <c r="B340" t="s">
        <v>1418</v>
      </c>
      <c r="C340" t="s">
        <v>1449</v>
      </c>
      <c r="D340" t="s">
        <v>1450</v>
      </c>
    </row>
    <row r="341" spans="1:4">
      <c r="A341" s="1062">
        <v>340</v>
      </c>
      <c r="B341" t="s">
        <v>1418</v>
      </c>
      <c r="C341" t="s">
        <v>1451</v>
      </c>
      <c r="D341" t="s">
        <v>1452</v>
      </c>
    </row>
    <row r="342" spans="1:4">
      <c r="A342" s="1062">
        <v>341</v>
      </c>
      <c r="B342" t="s">
        <v>1418</v>
      </c>
      <c r="C342" t="s">
        <v>1453</v>
      </c>
      <c r="D342" t="s">
        <v>1454</v>
      </c>
    </row>
    <row r="343" spans="1:4">
      <c r="A343" s="1062">
        <v>342</v>
      </c>
      <c r="B343" t="s">
        <v>1418</v>
      </c>
      <c r="C343" t="s">
        <v>1455</v>
      </c>
      <c r="D343" t="s">
        <v>1456</v>
      </c>
    </row>
    <row r="344" spans="1:4">
      <c r="A344" s="1062">
        <v>343</v>
      </c>
      <c r="B344" t="s">
        <v>1418</v>
      </c>
      <c r="C344" t="s">
        <v>1457</v>
      </c>
      <c r="D344" t="s">
        <v>1458</v>
      </c>
    </row>
    <row r="345" spans="1:4">
      <c r="A345" s="1062">
        <v>344</v>
      </c>
      <c r="B345" t="s">
        <v>1459</v>
      </c>
      <c r="C345" t="s">
        <v>1461</v>
      </c>
      <c r="D345" t="s">
        <v>1462</v>
      </c>
    </row>
    <row r="346" spans="1:4">
      <c r="A346" s="1062">
        <v>345</v>
      </c>
      <c r="B346" t="s">
        <v>1459</v>
      </c>
      <c r="C346" t="s">
        <v>1463</v>
      </c>
      <c r="D346" t="s">
        <v>1464</v>
      </c>
    </row>
    <row r="347" spans="1:4">
      <c r="A347" s="1062">
        <v>346</v>
      </c>
      <c r="B347" t="s">
        <v>1459</v>
      </c>
      <c r="C347" t="s">
        <v>1465</v>
      </c>
      <c r="D347" t="s">
        <v>1466</v>
      </c>
    </row>
    <row r="348" spans="1:4">
      <c r="A348" s="1062">
        <v>347</v>
      </c>
      <c r="B348" t="s">
        <v>1459</v>
      </c>
      <c r="C348" t="s">
        <v>1467</v>
      </c>
      <c r="D348" t="s">
        <v>1468</v>
      </c>
    </row>
    <row r="349" spans="1:4">
      <c r="A349" s="1062">
        <v>348</v>
      </c>
      <c r="B349" t="s">
        <v>1459</v>
      </c>
      <c r="C349" t="s">
        <v>1469</v>
      </c>
      <c r="D349" t="s">
        <v>1470</v>
      </c>
    </row>
    <row r="350" spans="1:4">
      <c r="A350" s="1062">
        <v>349</v>
      </c>
      <c r="B350" t="s">
        <v>1459</v>
      </c>
      <c r="C350" t="s">
        <v>1471</v>
      </c>
      <c r="D350" t="s">
        <v>1472</v>
      </c>
    </row>
    <row r="351" spans="1:4">
      <c r="A351" s="1062">
        <v>350</v>
      </c>
      <c r="B351" t="s">
        <v>1459</v>
      </c>
      <c r="C351" t="s">
        <v>1473</v>
      </c>
      <c r="D351" t="s">
        <v>1474</v>
      </c>
    </row>
    <row r="352" spans="1:4">
      <c r="A352" s="1062">
        <v>351</v>
      </c>
      <c r="B352" t="s">
        <v>1459</v>
      </c>
      <c r="C352" t="s">
        <v>1459</v>
      </c>
      <c r="D352" t="s">
        <v>1460</v>
      </c>
    </row>
    <row r="353" spans="1:4">
      <c r="A353" s="1062">
        <v>352</v>
      </c>
      <c r="B353" t="s">
        <v>1459</v>
      </c>
      <c r="C353" t="s">
        <v>1475</v>
      </c>
      <c r="D353" t="s">
        <v>1476</v>
      </c>
    </row>
    <row r="354" spans="1:4">
      <c r="A354" s="1062">
        <v>353</v>
      </c>
      <c r="B354" t="s">
        <v>1459</v>
      </c>
      <c r="C354" t="s">
        <v>1477</v>
      </c>
      <c r="D354" t="s">
        <v>1478</v>
      </c>
    </row>
    <row r="355" spans="1:4">
      <c r="A355" s="1062">
        <v>354</v>
      </c>
      <c r="B355" t="s">
        <v>1459</v>
      </c>
      <c r="C355" t="s">
        <v>1479</v>
      </c>
      <c r="D355" t="s">
        <v>1480</v>
      </c>
    </row>
    <row r="356" spans="1:4">
      <c r="A356" s="1062">
        <v>355</v>
      </c>
      <c r="B356" t="s">
        <v>1459</v>
      </c>
      <c r="C356" t="s">
        <v>1481</v>
      </c>
      <c r="D356" t="s">
        <v>1482</v>
      </c>
    </row>
    <row r="357" spans="1:4">
      <c r="A357" s="1062">
        <v>356</v>
      </c>
      <c r="B357" t="s">
        <v>1459</v>
      </c>
      <c r="C357" t="s">
        <v>1483</v>
      </c>
      <c r="D357" t="s">
        <v>1484</v>
      </c>
    </row>
    <row r="358" spans="1:4">
      <c r="A358" s="1062">
        <v>357</v>
      </c>
      <c r="B358" t="s">
        <v>1459</v>
      </c>
      <c r="C358" t="s">
        <v>1485</v>
      </c>
      <c r="D358" t="s">
        <v>1486</v>
      </c>
    </row>
    <row r="359" spans="1:4">
      <c r="A359" s="1062">
        <v>358</v>
      </c>
      <c r="B359" t="s">
        <v>1459</v>
      </c>
      <c r="C359" t="s">
        <v>1487</v>
      </c>
      <c r="D359" t="s">
        <v>1488</v>
      </c>
    </row>
    <row r="360" spans="1:4">
      <c r="A360" s="1062">
        <v>359</v>
      </c>
      <c r="B360" t="s">
        <v>1459</v>
      </c>
      <c r="C360" t="s">
        <v>1489</v>
      </c>
      <c r="D360" t="s">
        <v>1490</v>
      </c>
    </row>
    <row r="361" spans="1:4">
      <c r="A361" s="1062">
        <v>360</v>
      </c>
      <c r="B361" t="s">
        <v>1459</v>
      </c>
      <c r="C361" t="s">
        <v>1491</v>
      </c>
      <c r="D361" t="s">
        <v>1492</v>
      </c>
    </row>
    <row r="362" spans="1:4">
      <c r="A362" s="1062">
        <v>361</v>
      </c>
      <c r="B362" t="s">
        <v>1459</v>
      </c>
      <c r="C362" t="s">
        <v>1493</v>
      </c>
      <c r="D362" t="s">
        <v>1494</v>
      </c>
    </row>
    <row r="363" spans="1:4">
      <c r="A363" s="1062">
        <v>362</v>
      </c>
      <c r="B363" t="s">
        <v>1459</v>
      </c>
      <c r="C363" t="s">
        <v>1495</v>
      </c>
      <c r="D363" t="s">
        <v>1496</v>
      </c>
    </row>
    <row r="364" spans="1:4">
      <c r="A364" s="1062">
        <v>363</v>
      </c>
      <c r="B364" t="s">
        <v>1459</v>
      </c>
      <c r="C364" t="s">
        <v>1497</v>
      </c>
      <c r="D364" t="s">
        <v>1498</v>
      </c>
    </row>
    <row r="365" spans="1:4">
      <c r="A365" s="1062">
        <v>364</v>
      </c>
      <c r="B365" t="s">
        <v>1459</v>
      </c>
      <c r="C365" t="s">
        <v>1499</v>
      </c>
      <c r="D365" t="s">
        <v>1500</v>
      </c>
    </row>
    <row r="366" spans="1:4">
      <c r="A366" s="1062">
        <v>365</v>
      </c>
      <c r="B366" t="s">
        <v>1459</v>
      </c>
      <c r="C366" t="s">
        <v>1501</v>
      </c>
      <c r="D366" t="s">
        <v>1502</v>
      </c>
    </row>
    <row r="367" spans="1:4">
      <c r="A367" s="1062">
        <v>366</v>
      </c>
      <c r="B367" t="s">
        <v>1459</v>
      </c>
      <c r="C367" t="s">
        <v>1503</v>
      </c>
      <c r="D367" t="s">
        <v>1504</v>
      </c>
    </row>
    <row r="368" spans="1:4">
      <c r="A368" s="1062">
        <v>367</v>
      </c>
      <c r="B368" t="s">
        <v>1459</v>
      </c>
      <c r="C368" t="s">
        <v>1505</v>
      </c>
      <c r="D368" t="s">
        <v>1506</v>
      </c>
    </row>
    <row r="369" spans="1:4">
      <c r="A369" s="1062">
        <v>368</v>
      </c>
      <c r="B369" t="s">
        <v>1459</v>
      </c>
      <c r="C369" t="s">
        <v>1507</v>
      </c>
      <c r="D369" t="s">
        <v>1508</v>
      </c>
    </row>
    <row r="370" spans="1:4">
      <c r="A370" s="1062">
        <v>369</v>
      </c>
      <c r="B370" t="s">
        <v>1459</v>
      </c>
      <c r="C370" t="s">
        <v>1509</v>
      </c>
      <c r="D370" t="s">
        <v>1510</v>
      </c>
    </row>
    <row r="371" spans="1:4">
      <c r="A371" s="1062">
        <v>370</v>
      </c>
      <c r="B371" t="s">
        <v>1511</v>
      </c>
      <c r="C371" t="s">
        <v>1511</v>
      </c>
      <c r="D371" t="s">
        <v>1512</v>
      </c>
    </row>
    <row r="372" spans="1:4">
      <c r="A372" s="1062">
        <v>371</v>
      </c>
      <c r="B372" t="s">
        <v>1513</v>
      </c>
      <c r="C372" t="s">
        <v>1513</v>
      </c>
      <c r="D372" t="s">
        <v>1514</v>
      </c>
    </row>
    <row r="373" spans="1:4">
      <c r="A373" s="1062">
        <v>372</v>
      </c>
      <c r="B373" t="s">
        <v>1515</v>
      </c>
      <c r="C373" t="s">
        <v>1517</v>
      </c>
      <c r="D373" t="s">
        <v>1518</v>
      </c>
    </row>
    <row r="374" spans="1:4">
      <c r="A374" s="1062">
        <v>373</v>
      </c>
      <c r="B374" t="s">
        <v>1515</v>
      </c>
      <c r="C374" t="s">
        <v>1519</v>
      </c>
      <c r="D374" t="s">
        <v>1520</v>
      </c>
    </row>
    <row r="375" spans="1:4">
      <c r="A375" s="1062">
        <v>374</v>
      </c>
      <c r="B375" t="s">
        <v>1515</v>
      </c>
      <c r="C375" t="s">
        <v>1521</v>
      </c>
      <c r="D375" t="s">
        <v>1522</v>
      </c>
    </row>
    <row r="376" spans="1:4">
      <c r="A376" s="1062">
        <v>375</v>
      </c>
      <c r="B376" t="s">
        <v>1515</v>
      </c>
      <c r="C376" t="s">
        <v>1523</v>
      </c>
      <c r="D376" t="s">
        <v>1524</v>
      </c>
    </row>
    <row r="377" spans="1:4">
      <c r="A377" s="1062">
        <v>376</v>
      </c>
      <c r="B377" t="s">
        <v>1515</v>
      </c>
      <c r="C377" t="s">
        <v>1515</v>
      </c>
      <c r="D377" t="s">
        <v>1516</v>
      </c>
    </row>
    <row r="378" spans="1:4">
      <c r="A378" s="1062">
        <v>377</v>
      </c>
      <c r="B378" t="s">
        <v>1515</v>
      </c>
      <c r="C378" t="s">
        <v>1525</v>
      </c>
      <c r="D378" t="s">
        <v>1526</v>
      </c>
    </row>
    <row r="379" spans="1:4">
      <c r="A379" s="1062">
        <v>378</v>
      </c>
      <c r="B379" t="s">
        <v>1515</v>
      </c>
      <c r="C379" t="s">
        <v>1527</v>
      </c>
      <c r="D379" t="s">
        <v>1528</v>
      </c>
    </row>
    <row r="380" spans="1:4">
      <c r="A380" s="1062">
        <v>379</v>
      </c>
      <c r="B380" t="s">
        <v>1515</v>
      </c>
      <c r="C380" t="s">
        <v>1529</v>
      </c>
      <c r="D380" t="s">
        <v>1530</v>
      </c>
    </row>
    <row r="381" spans="1:4">
      <c r="A381" s="1062">
        <v>380</v>
      </c>
      <c r="B381" t="s">
        <v>1515</v>
      </c>
      <c r="C381" t="s">
        <v>1531</v>
      </c>
      <c r="D381" t="s">
        <v>1532</v>
      </c>
    </row>
    <row r="382" spans="1:4">
      <c r="A382" s="1062">
        <v>381</v>
      </c>
      <c r="B382" t="s">
        <v>1515</v>
      </c>
      <c r="C382" t="s">
        <v>1533</v>
      </c>
      <c r="D382" t="s">
        <v>1534</v>
      </c>
    </row>
    <row r="383" spans="1:4">
      <c r="A383" s="1062">
        <v>382</v>
      </c>
      <c r="B383" t="s">
        <v>1515</v>
      </c>
      <c r="C383" t="s">
        <v>1535</v>
      </c>
      <c r="D383" t="s">
        <v>1536</v>
      </c>
    </row>
    <row r="384" spans="1:4">
      <c r="A384" s="1062">
        <v>383</v>
      </c>
      <c r="B384" t="s">
        <v>1515</v>
      </c>
      <c r="C384" t="s">
        <v>1537</v>
      </c>
      <c r="D384" t="s">
        <v>1538</v>
      </c>
    </row>
    <row r="385" spans="1:4">
      <c r="A385" s="1062">
        <v>384</v>
      </c>
      <c r="B385" t="s">
        <v>1515</v>
      </c>
      <c r="C385" t="s">
        <v>1539</v>
      </c>
      <c r="D385" t="s">
        <v>1540</v>
      </c>
    </row>
    <row r="386" spans="1:4">
      <c r="A386" s="1062">
        <v>385</v>
      </c>
      <c r="B386" t="s">
        <v>1515</v>
      </c>
      <c r="C386" t="s">
        <v>1541</v>
      </c>
      <c r="D386" t="s">
        <v>1542</v>
      </c>
    </row>
    <row r="387" spans="1:4">
      <c r="A387" s="1062">
        <v>386</v>
      </c>
      <c r="B387" t="s">
        <v>1515</v>
      </c>
      <c r="C387" t="s">
        <v>1543</v>
      </c>
      <c r="D387" t="s">
        <v>1544</v>
      </c>
    </row>
    <row r="388" spans="1:4">
      <c r="A388" s="1062">
        <v>387</v>
      </c>
      <c r="B388" t="s">
        <v>1515</v>
      </c>
      <c r="C388" t="s">
        <v>1545</v>
      </c>
      <c r="D388" t="s">
        <v>1546</v>
      </c>
    </row>
    <row r="389" spans="1:4">
      <c r="A389" s="1062">
        <v>388</v>
      </c>
      <c r="B389" t="s">
        <v>1515</v>
      </c>
      <c r="C389" t="s">
        <v>1547</v>
      </c>
      <c r="D389" t="s">
        <v>1548</v>
      </c>
    </row>
    <row r="390" spans="1:4">
      <c r="A390" s="1062">
        <v>389</v>
      </c>
      <c r="B390" t="s">
        <v>1515</v>
      </c>
      <c r="C390" t="s">
        <v>1549</v>
      </c>
      <c r="D390" t="s">
        <v>1550</v>
      </c>
    </row>
    <row r="391" spans="1:4">
      <c r="A391" s="1062">
        <v>390</v>
      </c>
      <c r="B391" t="s">
        <v>1515</v>
      </c>
      <c r="C391" t="s">
        <v>1551</v>
      </c>
      <c r="D391" t="s">
        <v>1552</v>
      </c>
    </row>
    <row r="392" spans="1:4">
      <c r="A392" s="1062">
        <v>391</v>
      </c>
      <c r="B392" t="s">
        <v>1515</v>
      </c>
      <c r="C392" t="s">
        <v>1553</v>
      </c>
      <c r="D392" t="s">
        <v>1554</v>
      </c>
    </row>
    <row r="393" spans="1:4">
      <c r="A393" s="1062">
        <v>392</v>
      </c>
      <c r="B393" t="s">
        <v>1555</v>
      </c>
      <c r="C393" t="s">
        <v>1069</v>
      </c>
      <c r="D393" t="s">
        <v>1557</v>
      </c>
    </row>
    <row r="394" spans="1:4">
      <c r="A394" s="1062">
        <v>393</v>
      </c>
      <c r="B394" t="s">
        <v>1555</v>
      </c>
      <c r="C394" t="s">
        <v>1558</v>
      </c>
      <c r="D394" t="s">
        <v>1559</v>
      </c>
    </row>
    <row r="395" spans="1:4">
      <c r="A395" s="1062">
        <v>394</v>
      </c>
      <c r="B395" t="s">
        <v>1555</v>
      </c>
      <c r="C395" t="s">
        <v>1560</v>
      </c>
      <c r="D395" t="s">
        <v>1561</v>
      </c>
    </row>
    <row r="396" spans="1:4">
      <c r="A396" s="1062">
        <v>395</v>
      </c>
      <c r="B396" t="s">
        <v>1555</v>
      </c>
      <c r="C396" t="s">
        <v>1562</v>
      </c>
      <c r="D396" t="s">
        <v>1563</v>
      </c>
    </row>
    <row r="397" spans="1:4">
      <c r="A397" s="1062">
        <v>396</v>
      </c>
      <c r="B397" t="s">
        <v>1555</v>
      </c>
      <c r="C397" t="s">
        <v>1564</v>
      </c>
      <c r="D397" t="s">
        <v>1565</v>
      </c>
    </row>
    <row r="398" spans="1:4">
      <c r="A398" s="1062">
        <v>397</v>
      </c>
      <c r="B398" t="s">
        <v>1555</v>
      </c>
      <c r="C398" t="s">
        <v>1566</v>
      </c>
      <c r="D398" t="s">
        <v>1567</v>
      </c>
    </row>
    <row r="399" spans="1:4">
      <c r="A399" s="1062">
        <v>398</v>
      </c>
      <c r="B399" t="s">
        <v>1555</v>
      </c>
      <c r="C399" t="s">
        <v>1555</v>
      </c>
      <c r="D399" t="s">
        <v>1556</v>
      </c>
    </row>
    <row r="400" spans="1:4">
      <c r="A400" s="1062">
        <v>399</v>
      </c>
      <c r="B400" t="s">
        <v>1555</v>
      </c>
      <c r="C400" t="s">
        <v>1568</v>
      </c>
      <c r="D400" t="s">
        <v>1569</v>
      </c>
    </row>
    <row r="401" spans="1:4">
      <c r="A401" s="1062">
        <v>400</v>
      </c>
      <c r="B401" t="s">
        <v>1555</v>
      </c>
      <c r="C401" t="s">
        <v>1570</v>
      </c>
      <c r="D401" t="s">
        <v>1571</v>
      </c>
    </row>
    <row r="402" spans="1:4">
      <c r="A402" s="1062">
        <v>401</v>
      </c>
      <c r="B402" t="s">
        <v>1555</v>
      </c>
      <c r="C402" t="s">
        <v>1572</v>
      </c>
      <c r="D402" t="s">
        <v>1573</v>
      </c>
    </row>
    <row r="403" spans="1:4">
      <c r="A403" s="1062">
        <v>402</v>
      </c>
      <c r="B403" t="s">
        <v>1555</v>
      </c>
      <c r="C403" t="s">
        <v>1574</v>
      </c>
      <c r="D403" t="s">
        <v>1575</v>
      </c>
    </row>
    <row r="404" spans="1:4">
      <c r="A404" s="1062">
        <v>403</v>
      </c>
      <c r="B404" t="s">
        <v>1555</v>
      </c>
      <c r="C404" t="s">
        <v>1576</v>
      </c>
      <c r="D404" t="s">
        <v>1577</v>
      </c>
    </row>
    <row r="405" spans="1:4">
      <c r="A405" s="1062">
        <v>404</v>
      </c>
      <c r="B405" t="s">
        <v>1555</v>
      </c>
      <c r="C405" t="s">
        <v>1578</v>
      </c>
      <c r="D405" t="s">
        <v>1579</v>
      </c>
    </row>
    <row r="406" spans="1:4">
      <c r="A406" s="1062">
        <v>405</v>
      </c>
      <c r="B406" t="s">
        <v>1555</v>
      </c>
      <c r="C406" t="s">
        <v>1580</v>
      </c>
      <c r="D406" t="s">
        <v>1581</v>
      </c>
    </row>
    <row r="407" spans="1:4">
      <c r="A407" s="1062">
        <v>406</v>
      </c>
      <c r="B407" t="s">
        <v>1555</v>
      </c>
      <c r="C407" t="s">
        <v>1582</v>
      </c>
      <c r="D407" t="s">
        <v>1583</v>
      </c>
    </row>
    <row r="408" spans="1:4">
      <c r="A408" s="1062">
        <v>407</v>
      </c>
      <c r="B408" t="s">
        <v>1555</v>
      </c>
      <c r="C408" t="s">
        <v>1584</v>
      </c>
      <c r="D408" t="s">
        <v>1585</v>
      </c>
    </row>
    <row r="409" spans="1:4">
      <c r="A409" s="1062">
        <v>408</v>
      </c>
      <c r="B409" t="s">
        <v>1555</v>
      </c>
      <c r="C409" t="s">
        <v>1586</v>
      </c>
      <c r="D409" t="s">
        <v>1587</v>
      </c>
    </row>
    <row r="410" spans="1:4">
      <c r="A410" s="1062">
        <v>409</v>
      </c>
      <c r="B410" t="s">
        <v>1588</v>
      </c>
      <c r="C410" t="s">
        <v>1590</v>
      </c>
      <c r="D410" t="s">
        <v>1591</v>
      </c>
    </row>
    <row r="411" spans="1:4">
      <c r="A411" s="1062">
        <v>410</v>
      </c>
      <c r="B411" t="s">
        <v>1588</v>
      </c>
      <c r="C411" t="s">
        <v>1592</v>
      </c>
      <c r="D411" t="s">
        <v>1593</v>
      </c>
    </row>
    <row r="412" spans="1:4">
      <c r="A412" s="1062">
        <v>411</v>
      </c>
      <c r="B412" t="s">
        <v>1588</v>
      </c>
      <c r="C412" t="s">
        <v>1594</v>
      </c>
      <c r="D412" t="s">
        <v>1595</v>
      </c>
    </row>
    <row r="413" spans="1:4">
      <c r="A413" s="1062">
        <v>412</v>
      </c>
      <c r="B413" t="s">
        <v>1588</v>
      </c>
      <c r="C413" t="s">
        <v>1596</v>
      </c>
      <c r="D413" t="s">
        <v>1597</v>
      </c>
    </row>
    <row r="414" spans="1:4">
      <c r="A414" s="1062">
        <v>413</v>
      </c>
      <c r="B414" t="s">
        <v>1588</v>
      </c>
      <c r="C414" t="s">
        <v>1598</v>
      </c>
      <c r="D414" t="s">
        <v>1599</v>
      </c>
    </row>
    <row r="415" spans="1:4">
      <c r="A415" s="1062">
        <v>414</v>
      </c>
      <c r="B415" t="s">
        <v>1588</v>
      </c>
      <c r="C415" t="s">
        <v>1600</v>
      </c>
      <c r="D415" t="s">
        <v>1601</v>
      </c>
    </row>
    <row r="416" spans="1:4">
      <c r="A416" s="1062">
        <v>415</v>
      </c>
      <c r="B416" t="s">
        <v>1588</v>
      </c>
      <c r="C416" t="s">
        <v>1602</v>
      </c>
      <c r="D416" t="s">
        <v>1603</v>
      </c>
    </row>
    <row r="417" spans="1:4">
      <c r="A417" s="1062">
        <v>416</v>
      </c>
      <c r="B417" t="s">
        <v>1588</v>
      </c>
      <c r="C417" t="s">
        <v>1604</v>
      </c>
      <c r="D417" t="s">
        <v>1605</v>
      </c>
    </row>
    <row r="418" spans="1:4">
      <c r="A418" s="1062">
        <v>417</v>
      </c>
      <c r="B418" t="s">
        <v>1588</v>
      </c>
      <c r="C418" t="s">
        <v>1606</v>
      </c>
      <c r="D418" t="s">
        <v>1607</v>
      </c>
    </row>
    <row r="419" spans="1:4">
      <c r="A419" s="1062">
        <v>418</v>
      </c>
      <c r="B419" t="s">
        <v>1588</v>
      </c>
      <c r="C419" t="s">
        <v>1608</v>
      </c>
      <c r="D419" t="s">
        <v>1609</v>
      </c>
    </row>
    <row r="420" spans="1:4">
      <c r="A420" s="1062">
        <v>419</v>
      </c>
      <c r="B420" t="s">
        <v>1588</v>
      </c>
      <c r="C420" t="s">
        <v>1610</v>
      </c>
      <c r="D420" t="s">
        <v>1611</v>
      </c>
    </row>
    <row r="421" spans="1:4">
      <c r="A421" s="1062">
        <v>420</v>
      </c>
      <c r="B421" t="s">
        <v>1588</v>
      </c>
      <c r="C421" t="s">
        <v>1588</v>
      </c>
      <c r="D421" t="s">
        <v>1589</v>
      </c>
    </row>
    <row r="422" spans="1:4">
      <c r="A422" s="1062">
        <v>421</v>
      </c>
      <c r="B422" t="s">
        <v>1588</v>
      </c>
      <c r="C422" t="s">
        <v>1612</v>
      </c>
      <c r="D422" t="s">
        <v>1613</v>
      </c>
    </row>
    <row r="423" spans="1:4">
      <c r="A423" s="1062">
        <v>422</v>
      </c>
      <c r="B423" t="s">
        <v>1588</v>
      </c>
      <c r="C423" t="s">
        <v>1614</v>
      </c>
      <c r="D423" t="s">
        <v>1615</v>
      </c>
    </row>
    <row r="424" spans="1:4">
      <c r="A424" s="1062">
        <v>423</v>
      </c>
      <c r="B424" t="s">
        <v>1588</v>
      </c>
      <c r="C424" t="s">
        <v>1616</v>
      </c>
      <c r="D424" t="s">
        <v>1617</v>
      </c>
    </row>
    <row r="425" spans="1:4">
      <c r="A425" s="1062">
        <v>424</v>
      </c>
      <c r="B425" t="s">
        <v>1588</v>
      </c>
      <c r="C425" t="s">
        <v>1263</v>
      </c>
      <c r="D425" t="s">
        <v>1618</v>
      </c>
    </row>
    <row r="426" spans="1:4">
      <c r="A426" s="1062">
        <v>425</v>
      </c>
      <c r="B426" t="s">
        <v>1588</v>
      </c>
      <c r="C426" t="s">
        <v>1619</v>
      </c>
      <c r="D426" t="s">
        <v>1620</v>
      </c>
    </row>
    <row r="427" spans="1:4">
      <c r="A427" s="1062">
        <v>426</v>
      </c>
      <c r="B427" t="s">
        <v>1588</v>
      </c>
      <c r="C427" t="s">
        <v>1621</v>
      </c>
      <c r="D427" t="s">
        <v>1622</v>
      </c>
    </row>
    <row r="428" spans="1:4">
      <c r="A428" s="1062">
        <v>427</v>
      </c>
      <c r="B428" t="s">
        <v>1588</v>
      </c>
      <c r="C428" t="s">
        <v>1623</v>
      </c>
      <c r="D428" t="s">
        <v>1624</v>
      </c>
    </row>
    <row r="429" spans="1:4">
      <c r="A429" s="1062">
        <v>428</v>
      </c>
      <c r="B429" t="s">
        <v>1588</v>
      </c>
      <c r="C429" t="s">
        <v>1625</v>
      </c>
      <c r="D429" t="s">
        <v>1626</v>
      </c>
    </row>
    <row r="430" spans="1:4">
      <c r="A430" s="1062">
        <v>429</v>
      </c>
      <c r="B430" t="s">
        <v>1588</v>
      </c>
      <c r="C430" t="s">
        <v>1627</v>
      </c>
      <c r="D430" t="s">
        <v>1628</v>
      </c>
    </row>
    <row r="431" spans="1:4">
      <c r="A431" s="1062">
        <v>430</v>
      </c>
      <c r="B431" t="s">
        <v>1588</v>
      </c>
      <c r="C431" t="s">
        <v>1629</v>
      </c>
      <c r="D431" t="s">
        <v>1630</v>
      </c>
    </row>
    <row r="432" spans="1:4">
      <c r="A432" s="1062">
        <v>431</v>
      </c>
      <c r="B432" t="s">
        <v>1588</v>
      </c>
      <c r="C432" t="s">
        <v>870</v>
      </c>
      <c r="D432" t="s">
        <v>1631</v>
      </c>
    </row>
    <row r="433" spans="1:4">
      <c r="A433" s="1062">
        <v>432</v>
      </c>
      <c r="B433" t="s">
        <v>1588</v>
      </c>
      <c r="C433" t="s">
        <v>1632</v>
      </c>
      <c r="D433" t="s">
        <v>1633</v>
      </c>
    </row>
    <row r="434" spans="1:4">
      <c r="A434" s="1062">
        <v>433</v>
      </c>
      <c r="B434" t="s">
        <v>1634</v>
      </c>
      <c r="C434" t="s">
        <v>1636</v>
      </c>
      <c r="D434" t="s">
        <v>1637</v>
      </c>
    </row>
    <row r="435" spans="1:4">
      <c r="A435" s="1062">
        <v>434</v>
      </c>
      <c r="B435" t="s">
        <v>1634</v>
      </c>
      <c r="C435" t="s">
        <v>1638</v>
      </c>
      <c r="D435" t="s">
        <v>1639</v>
      </c>
    </row>
    <row r="436" spans="1:4">
      <c r="A436" s="1062">
        <v>435</v>
      </c>
      <c r="B436" t="s">
        <v>1634</v>
      </c>
      <c r="C436" t="s">
        <v>1640</v>
      </c>
      <c r="D436" t="s">
        <v>1641</v>
      </c>
    </row>
    <row r="437" spans="1:4">
      <c r="A437" s="1062">
        <v>436</v>
      </c>
      <c r="B437" t="s">
        <v>1634</v>
      </c>
      <c r="C437" t="s">
        <v>1642</v>
      </c>
      <c r="D437" t="s">
        <v>1643</v>
      </c>
    </row>
    <row r="438" spans="1:4">
      <c r="A438" s="1062">
        <v>437</v>
      </c>
      <c r="B438" t="s">
        <v>1634</v>
      </c>
      <c r="C438" t="s">
        <v>1644</v>
      </c>
      <c r="D438" t="s">
        <v>1645</v>
      </c>
    </row>
    <row r="439" spans="1:4">
      <c r="A439" s="1062">
        <v>438</v>
      </c>
      <c r="B439" t="s">
        <v>1634</v>
      </c>
      <c r="C439" t="s">
        <v>1646</v>
      </c>
      <c r="D439" t="s">
        <v>1647</v>
      </c>
    </row>
    <row r="440" spans="1:4">
      <c r="A440" s="1062">
        <v>439</v>
      </c>
      <c r="B440" t="s">
        <v>1634</v>
      </c>
      <c r="C440" t="s">
        <v>1648</v>
      </c>
      <c r="D440" t="s">
        <v>1649</v>
      </c>
    </row>
    <row r="441" spans="1:4">
      <c r="A441" s="1062">
        <v>440</v>
      </c>
      <c r="B441" t="s">
        <v>1634</v>
      </c>
      <c r="C441" t="s">
        <v>1650</v>
      </c>
      <c r="D441" t="s">
        <v>1651</v>
      </c>
    </row>
    <row r="442" spans="1:4">
      <c r="A442" s="1062">
        <v>441</v>
      </c>
      <c r="B442" t="s">
        <v>1634</v>
      </c>
      <c r="C442" t="s">
        <v>1652</v>
      </c>
      <c r="D442" t="s">
        <v>1653</v>
      </c>
    </row>
    <row r="443" spans="1:4">
      <c r="A443" s="1062">
        <v>442</v>
      </c>
      <c r="B443" t="s">
        <v>1634</v>
      </c>
      <c r="C443" t="s">
        <v>1634</v>
      </c>
      <c r="D443" t="s">
        <v>1635</v>
      </c>
    </row>
    <row r="444" spans="1:4">
      <c r="A444" s="1062">
        <v>443</v>
      </c>
      <c r="B444" t="s">
        <v>1634</v>
      </c>
      <c r="C444" t="s">
        <v>1654</v>
      </c>
      <c r="D444" t="s">
        <v>1655</v>
      </c>
    </row>
    <row r="445" spans="1:4">
      <c r="A445" s="1062">
        <v>444</v>
      </c>
      <c r="B445" t="s">
        <v>1634</v>
      </c>
      <c r="C445" t="s">
        <v>1656</v>
      </c>
      <c r="D445" t="s">
        <v>1657</v>
      </c>
    </row>
    <row r="446" spans="1:4">
      <c r="A446" s="1062">
        <v>445</v>
      </c>
      <c r="B446" t="s">
        <v>1634</v>
      </c>
      <c r="C446" t="s">
        <v>1658</v>
      </c>
      <c r="D446" t="s">
        <v>1659</v>
      </c>
    </row>
    <row r="447" spans="1:4">
      <c r="A447" s="1062">
        <v>446</v>
      </c>
      <c r="B447" t="s">
        <v>1634</v>
      </c>
      <c r="C447" t="s">
        <v>1660</v>
      </c>
      <c r="D447" t="s">
        <v>1661</v>
      </c>
    </row>
    <row r="448" spans="1:4">
      <c r="A448" s="1062">
        <v>447</v>
      </c>
      <c r="B448" t="s">
        <v>1634</v>
      </c>
      <c r="C448" t="s">
        <v>1662</v>
      </c>
      <c r="D448" t="s">
        <v>1663</v>
      </c>
    </row>
    <row r="449" spans="1:4">
      <c r="A449" s="1062">
        <v>448</v>
      </c>
      <c r="B449" t="s">
        <v>1634</v>
      </c>
      <c r="C449" t="s">
        <v>1664</v>
      </c>
      <c r="D449" t="s">
        <v>1665</v>
      </c>
    </row>
    <row r="450" spans="1:4">
      <c r="A450" s="1062">
        <v>449</v>
      </c>
      <c r="B450" t="s">
        <v>1634</v>
      </c>
      <c r="C450" t="s">
        <v>1396</v>
      </c>
      <c r="D450" t="s">
        <v>1666</v>
      </c>
    </row>
    <row r="451" spans="1:4">
      <c r="A451" s="1062">
        <v>450</v>
      </c>
      <c r="B451" t="s">
        <v>1634</v>
      </c>
      <c r="C451" t="s">
        <v>1447</v>
      </c>
      <c r="D451" t="s">
        <v>1667</v>
      </c>
    </row>
    <row r="452" spans="1:4">
      <c r="A452" s="1062">
        <v>451</v>
      </c>
      <c r="B452" t="s">
        <v>1634</v>
      </c>
      <c r="C452" t="s">
        <v>1668</v>
      </c>
      <c r="D452" t="s">
        <v>1669</v>
      </c>
    </row>
    <row r="453" spans="1:4">
      <c r="A453" s="1062">
        <v>452</v>
      </c>
      <c r="B453" t="s">
        <v>1634</v>
      </c>
      <c r="C453" t="s">
        <v>1670</v>
      </c>
      <c r="D453" t="s">
        <v>1671</v>
      </c>
    </row>
    <row r="454" spans="1:4">
      <c r="A454" s="1062">
        <v>453</v>
      </c>
      <c r="B454" t="s">
        <v>1634</v>
      </c>
      <c r="C454" t="s">
        <v>1672</v>
      </c>
      <c r="D454" t="s">
        <v>1673</v>
      </c>
    </row>
    <row r="455" spans="1:4">
      <c r="A455" s="1062">
        <v>454</v>
      </c>
      <c r="B455" t="s">
        <v>1634</v>
      </c>
      <c r="C455" t="s">
        <v>1674</v>
      </c>
      <c r="D455" t="s">
        <v>1675</v>
      </c>
    </row>
    <row r="456" spans="1:4">
      <c r="A456" s="1062">
        <v>455</v>
      </c>
      <c r="B456" t="s">
        <v>1634</v>
      </c>
      <c r="C456" t="s">
        <v>1676</v>
      </c>
      <c r="D456" t="s">
        <v>1677</v>
      </c>
    </row>
    <row r="457" spans="1:4">
      <c r="A457" s="1062">
        <v>456</v>
      </c>
      <c r="B457" t="s">
        <v>1634</v>
      </c>
      <c r="C457" t="s">
        <v>1678</v>
      </c>
      <c r="D457" t="s">
        <v>1679</v>
      </c>
    </row>
    <row r="458" spans="1:4">
      <c r="A458" s="1062">
        <v>457</v>
      </c>
      <c r="B458" t="s">
        <v>1634</v>
      </c>
      <c r="C458" t="s">
        <v>1680</v>
      </c>
      <c r="D458" t="s">
        <v>1681</v>
      </c>
    </row>
    <row r="459" spans="1:4">
      <c r="A459" s="1062">
        <v>458</v>
      </c>
      <c r="B459" t="s">
        <v>1682</v>
      </c>
      <c r="C459" t="s">
        <v>1684</v>
      </c>
      <c r="D459" t="s">
        <v>1685</v>
      </c>
    </row>
    <row r="460" spans="1:4">
      <c r="A460" s="1062">
        <v>459</v>
      </c>
      <c r="B460" t="s">
        <v>1682</v>
      </c>
      <c r="C460" t="s">
        <v>1686</v>
      </c>
      <c r="D460" t="s">
        <v>1687</v>
      </c>
    </row>
    <row r="461" spans="1:4">
      <c r="A461" s="1062">
        <v>460</v>
      </c>
      <c r="B461" t="s">
        <v>1682</v>
      </c>
      <c r="C461" t="s">
        <v>1688</v>
      </c>
      <c r="D461" t="s">
        <v>1689</v>
      </c>
    </row>
    <row r="462" spans="1:4">
      <c r="A462" s="1062">
        <v>461</v>
      </c>
      <c r="B462" t="s">
        <v>1682</v>
      </c>
      <c r="C462" t="s">
        <v>1690</v>
      </c>
      <c r="D462" t="s">
        <v>1691</v>
      </c>
    </row>
    <row r="463" spans="1:4">
      <c r="A463" s="1062">
        <v>462</v>
      </c>
      <c r="B463" t="s">
        <v>1682</v>
      </c>
      <c r="C463" t="s">
        <v>1692</v>
      </c>
      <c r="D463" t="s">
        <v>1693</v>
      </c>
    </row>
    <row r="464" spans="1:4">
      <c r="A464" s="1062">
        <v>463</v>
      </c>
      <c r="B464" t="s">
        <v>1682</v>
      </c>
      <c r="C464" t="s">
        <v>1682</v>
      </c>
      <c r="D464" t="s">
        <v>1683</v>
      </c>
    </row>
    <row r="465" spans="1:4">
      <c r="A465" s="1062">
        <v>464</v>
      </c>
      <c r="B465" t="s">
        <v>1682</v>
      </c>
      <c r="C465" t="s">
        <v>1694</v>
      </c>
      <c r="D465" t="s">
        <v>1695</v>
      </c>
    </row>
    <row r="466" spans="1:4">
      <c r="A466" s="1062">
        <v>465</v>
      </c>
      <c r="B466" t="s">
        <v>1682</v>
      </c>
      <c r="C466" t="s">
        <v>1696</v>
      </c>
      <c r="D466" t="s">
        <v>1697</v>
      </c>
    </row>
    <row r="467" spans="1:4">
      <c r="A467" s="1062">
        <v>466</v>
      </c>
      <c r="B467" t="s">
        <v>1682</v>
      </c>
      <c r="C467" t="s">
        <v>1698</v>
      </c>
      <c r="D467" t="s">
        <v>1699</v>
      </c>
    </row>
    <row r="468" spans="1:4">
      <c r="A468" s="1062">
        <v>467</v>
      </c>
      <c r="B468" t="s">
        <v>1682</v>
      </c>
      <c r="C468" t="s">
        <v>1700</v>
      </c>
      <c r="D468" t="s">
        <v>1701</v>
      </c>
    </row>
    <row r="469" spans="1:4">
      <c r="A469" s="1062">
        <v>468</v>
      </c>
      <c r="B469" t="s">
        <v>1682</v>
      </c>
      <c r="C469" t="s">
        <v>1702</v>
      </c>
      <c r="D469" t="s">
        <v>1703</v>
      </c>
    </row>
    <row r="470" spans="1:4">
      <c r="A470" s="1062">
        <v>469</v>
      </c>
      <c r="B470" t="s">
        <v>1682</v>
      </c>
      <c r="C470" t="s">
        <v>1704</v>
      </c>
      <c r="D470" t="s">
        <v>1705</v>
      </c>
    </row>
    <row r="471" spans="1:4">
      <c r="A471" s="1062">
        <v>470</v>
      </c>
      <c r="B471" t="s">
        <v>1682</v>
      </c>
      <c r="C471" t="s">
        <v>1706</v>
      </c>
      <c r="D471" t="s">
        <v>1707</v>
      </c>
    </row>
    <row r="472" spans="1:4">
      <c r="A472" s="1062">
        <v>471</v>
      </c>
      <c r="B472" t="s">
        <v>1682</v>
      </c>
      <c r="C472" t="s">
        <v>1708</v>
      </c>
      <c r="D472" t="s">
        <v>1709</v>
      </c>
    </row>
    <row r="473" spans="1:4">
      <c r="A473" s="1062">
        <v>472</v>
      </c>
      <c r="B473" t="s">
        <v>1682</v>
      </c>
      <c r="C473" t="s">
        <v>1710</v>
      </c>
      <c r="D473" t="s">
        <v>1711</v>
      </c>
    </row>
    <row r="474" spans="1:4">
      <c r="A474" s="1062">
        <v>473</v>
      </c>
      <c r="B474" t="s">
        <v>1682</v>
      </c>
      <c r="C474" t="s">
        <v>1712</v>
      </c>
      <c r="D474" t="s">
        <v>1713</v>
      </c>
    </row>
    <row r="475" spans="1:4">
      <c r="A475" s="1062">
        <v>474</v>
      </c>
      <c r="B475" t="s">
        <v>1682</v>
      </c>
      <c r="C475" t="s">
        <v>1714</v>
      </c>
      <c r="D475" t="s">
        <v>1715</v>
      </c>
    </row>
    <row r="476" spans="1:4">
      <c r="A476" s="1062">
        <v>475</v>
      </c>
      <c r="B476" t="s">
        <v>1682</v>
      </c>
      <c r="C476" t="s">
        <v>1716</v>
      </c>
      <c r="D476" t="s">
        <v>1717</v>
      </c>
    </row>
    <row r="477" spans="1:4">
      <c r="A477" s="1062">
        <v>476</v>
      </c>
      <c r="B477" t="s">
        <v>1718</v>
      </c>
      <c r="C477" t="s">
        <v>832</v>
      </c>
      <c r="D477" t="s">
        <v>1720</v>
      </c>
    </row>
    <row r="478" spans="1:4">
      <c r="A478" s="1062">
        <v>477</v>
      </c>
      <c r="B478" t="s">
        <v>1718</v>
      </c>
      <c r="C478" t="s">
        <v>1721</v>
      </c>
      <c r="D478" t="s">
        <v>1722</v>
      </c>
    </row>
    <row r="479" spans="1:4">
      <c r="A479" s="1062">
        <v>478</v>
      </c>
      <c r="B479" t="s">
        <v>1718</v>
      </c>
      <c r="C479" t="s">
        <v>1723</v>
      </c>
      <c r="D479" t="s">
        <v>1724</v>
      </c>
    </row>
    <row r="480" spans="1:4">
      <c r="A480" s="1062">
        <v>479</v>
      </c>
      <c r="B480" t="s">
        <v>1718</v>
      </c>
      <c r="C480" t="s">
        <v>1725</v>
      </c>
      <c r="D480" t="s">
        <v>1726</v>
      </c>
    </row>
    <row r="481" spans="1:4">
      <c r="A481" s="1062">
        <v>480</v>
      </c>
      <c r="B481" t="s">
        <v>1718</v>
      </c>
      <c r="C481" t="s">
        <v>1727</v>
      </c>
      <c r="D481" t="s">
        <v>1728</v>
      </c>
    </row>
    <row r="482" spans="1:4">
      <c r="A482" s="1062">
        <v>481</v>
      </c>
      <c r="B482" t="s">
        <v>1718</v>
      </c>
      <c r="C482" t="s">
        <v>1729</v>
      </c>
      <c r="D482" t="s">
        <v>1730</v>
      </c>
    </row>
    <row r="483" spans="1:4">
      <c r="A483" s="1062">
        <v>482</v>
      </c>
      <c r="B483" t="s">
        <v>1718</v>
      </c>
      <c r="C483" t="s">
        <v>1718</v>
      </c>
      <c r="D483" t="s">
        <v>1719</v>
      </c>
    </row>
    <row r="484" spans="1:4">
      <c r="A484" s="1062">
        <v>483</v>
      </c>
      <c r="B484" t="s">
        <v>1718</v>
      </c>
      <c r="C484" t="s">
        <v>1731</v>
      </c>
      <c r="D484" t="s">
        <v>1732</v>
      </c>
    </row>
    <row r="485" spans="1:4">
      <c r="A485" s="1062">
        <v>484</v>
      </c>
      <c r="B485" t="s">
        <v>1718</v>
      </c>
      <c r="C485" t="s">
        <v>1733</v>
      </c>
      <c r="D485" t="s">
        <v>1734</v>
      </c>
    </row>
    <row r="486" spans="1:4">
      <c r="A486" s="1062">
        <v>485</v>
      </c>
      <c r="B486" t="s">
        <v>1718</v>
      </c>
      <c r="C486" t="s">
        <v>1735</v>
      </c>
      <c r="D486" t="s">
        <v>1736</v>
      </c>
    </row>
    <row r="487" spans="1:4">
      <c r="A487" s="1062">
        <v>486</v>
      </c>
      <c r="B487" t="s">
        <v>1718</v>
      </c>
      <c r="C487" t="s">
        <v>1737</v>
      </c>
      <c r="D487" t="s">
        <v>1738</v>
      </c>
    </row>
    <row r="488" spans="1:4">
      <c r="A488" s="1062">
        <v>487</v>
      </c>
      <c r="B488" t="s">
        <v>1718</v>
      </c>
      <c r="C488" t="s">
        <v>1739</v>
      </c>
      <c r="D488" t="s">
        <v>1740</v>
      </c>
    </row>
    <row r="489" spans="1:4">
      <c r="A489" s="1062">
        <v>488</v>
      </c>
      <c r="B489" t="s">
        <v>1718</v>
      </c>
      <c r="C489" t="s">
        <v>1741</v>
      </c>
      <c r="D489" t="s">
        <v>1742</v>
      </c>
    </row>
    <row r="490" spans="1:4">
      <c r="A490" s="1062">
        <v>489</v>
      </c>
      <c r="B490" t="s">
        <v>1718</v>
      </c>
      <c r="C490" t="s">
        <v>1743</v>
      </c>
      <c r="D490" t="s">
        <v>1744</v>
      </c>
    </row>
    <row r="491" spans="1:4">
      <c r="A491" s="1062">
        <v>490</v>
      </c>
      <c r="B491" t="s">
        <v>1718</v>
      </c>
      <c r="C491" t="s">
        <v>1745</v>
      </c>
      <c r="D491" t="s">
        <v>1746</v>
      </c>
    </row>
    <row r="492" spans="1:4">
      <c r="A492" s="1062">
        <v>491</v>
      </c>
      <c r="B492" t="s">
        <v>1718</v>
      </c>
      <c r="C492" t="s">
        <v>1747</v>
      </c>
      <c r="D492" t="s">
        <v>1748</v>
      </c>
    </row>
    <row r="493" spans="1:4">
      <c r="A493" s="1062">
        <v>492</v>
      </c>
      <c r="B493" t="s">
        <v>1718</v>
      </c>
      <c r="C493" t="s">
        <v>1749</v>
      </c>
      <c r="D493" t="s">
        <v>1750</v>
      </c>
    </row>
    <row r="494" spans="1:4">
      <c r="A494" s="1062">
        <v>493</v>
      </c>
      <c r="B494" t="s">
        <v>1718</v>
      </c>
      <c r="C494" t="s">
        <v>1751</v>
      </c>
      <c r="D494" t="s">
        <v>1752</v>
      </c>
    </row>
    <row r="495" spans="1:4">
      <c r="A495" s="1062">
        <v>494</v>
      </c>
      <c r="B495" t="s">
        <v>1718</v>
      </c>
      <c r="C495" t="s">
        <v>1753</v>
      </c>
      <c r="D495" t="s">
        <v>1754</v>
      </c>
    </row>
    <row r="496" spans="1:4">
      <c r="A496" s="1062">
        <v>495</v>
      </c>
      <c r="B496" t="s">
        <v>1718</v>
      </c>
      <c r="C496" t="s">
        <v>1755</v>
      </c>
      <c r="D496" t="s">
        <v>1756</v>
      </c>
    </row>
    <row r="497" spans="1:4">
      <c r="A497" s="1062">
        <v>496</v>
      </c>
      <c r="B497" t="s">
        <v>1718</v>
      </c>
      <c r="C497" t="s">
        <v>1757</v>
      </c>
      <c r="D497" t="s">
        <v>1758</v>
      </c>
    </row>
    <row r="498" spans="1:4">
      <c r="A498" s="1062">
        <v>497</v>
      </c>
      <c r="B498" t="s">
        <v>1759</v>
      </c>
      <c r="C498" t="s">
        <v>1761</v>
      </c>
      <c r="D498" t="s">
        <v>1762</v>
      </c>
    </row>
    <row r="499" spans="1:4">
      <c r="A499" s="1062">
        <v>498</v>
      </c>
      <c r="B499" t="s">
        <v>1759</v>
      </c>
      <c r="C499" t="s">
        <v>1763</v>
      </c>
      <c r="D499" t="s">
        <v>1764</v>
      </c>
    </row>
    <row r="500" spans="1:4">
      <c r="A500" s="1062">
        <v>499</v>
      </c>
      <c r="B500" t="s">
        <v>1759</v>
      </c>
      <c r="C500" t="s">
        <v>1765</v>
      </c>
      <c r="D500" t="s">
        <v>1766</v>
      </c>
    </row>
    <row r="501" spans="1:4">
      <c r="A501" s="1062">
        <v>500</v>
      </c>
      <c r="B501" t="s">
        <v>1759</v>
      </c>
      <c r="C501" t="s">
        <v>1767</v>
      </c>
      <c r="D501" t="s">
        <v>1768</v>
      </c>
    </row>
    <row r="502" spans="1:4">
      <c r="A502" s="1062">
        <v>501</v>
      </c>
      <c r="B502" t="s">
        <v>1759</v>
      </c>
      <c r="C502" t="s">
        <v>1769</v>
      </c>
      <c r="D502" t="s">
        <v>1770</v>
      </c>
    </row>
    <row r="503" spans="1:4">
      <c r="A503" s="1062">
        <v>502</v>
      </c>
      <c r="B503" t="s">
        <v>1759</v>
      </c>
      <c r="C503" t="s">
        <v>1771</v>
      </c>
      <c r="D503" t="s">
        <v>1772</v>
      </c>
    </row>
    <row r="504" spans="1:4">
      <c r="A504" s="1062">
        <v>503</v>
      </c>
      <c r="B504" t="s">
        <v>1759</v>
      </c>
      <c r="C504" t="s">
        <v>1773</v>
      </c>
      <c r="D504" t="s">
        <v>1774</v>
      </c>
    </row>
    <row r="505" spans="1:4">
      <c r="A505" s="1062">
        <v>504</v>
      </c>
      <c r="B505" t="s">
        <v>1759</v>
      </c>
      <c r="C505" t="s">
        <v>1033</v>
      </c>
      <c r="D505" t="s">
        <v>1775</v>
      </c>
    </row>
    <row r="506" spans="1:4">
      <c r="A506" s="1062">
        <v>505</v>
      </c>
      <c r="B506" t="s">
        <v>1759</v>
      </c>
      <c r="C506" t="s">
        <v>1759</v>
      </c>
      <c r="D506" t="s">
        <v>1760</v>
      </c>
    </row>
    <row r="507" spans="1:4">
      <c r="A507" s="1062">
        <v>506</v>
      </c>
      <c r="B507" t="s">
        <v>1759</v>
      </c>
      <c r="C507" t="s">
        <v>1776</v>
      </c>
      <c r="D507" t="s">
        <v>1777</v>
      </c>
    </row>
    <row r="508" spans="1:4">
      <c r="A508" s="1062">
        <v>507</v>
      </c>
      <c r="B508" t="s">
        <v>1759</v>
      </c>
      <c r="C508" t="s">
        <v>1778</v>
      </c>
      <c r="D508" t="s">
        <v>1779</v>
      </c>
    </row>
    <row r="509" spans="1:4">
      <c r="A509" s="1062">
        <v>508</v>
      </c>
      <c r="B509" t="s">
        <v>1759</v>
      </c>
      <c r="C509" t="s">
        <v>1780</v>
      </c>
      <c r="D509" t="s">
        <v>1781</v>
      </c>
    </row>
    <row r="510" spans="1:4">
      <c r="A510" s="1062">
        <v>509</v>
      </c>
      <c r="B510" t="s">
        <v>1759</v>
      </c>
      <c r="C510" t="s">
        <v>1782</v>
      </c>
      <c r="D510" t="s">
        <v>1783</v>
      </c>
    </row>
    <row r="511" spans="1:4">
      <c r="A511" s="1062">
        <v>510</v>
      </c>
      <c r="B511" t="s">
        <v>1759</v>
      </c>
      <c r="C511" t="s">
        <v>1784</v>
      </c>
      <c r="D511" t="s">
        <v>1785</v>
      </c>
    </row>
    <row r="512" spans="1:4">
      <c r="A512" s="1062">
        <v>511</v>
      </c>
      <c r="B512" t="s">
        <v>1759</v>
      </c>
      <c r="C512" t="s">
        <v>1786</v>
      </c>
      <c r="D512" t="s">
        <v>1787</v>
      </c>
    </row>
    <row r="513" spans="1:4">
      <c r="A513" s="1062">
        <v>512</v>
      </c>
      <c r="B513" t="s">
        <v>1759</v>
      </c>
      <c r="C513" t="s">
        <v>1788</v>
      </c>
      <c r="D513" t="s">
        <v>1789</v>
      </c>
    </row>
    <row r="514" spans="1:4">
      <c r="A514" s="1062">
        <v>513</v>
      </c>
      <c r="B514" t="s">
        <v>1759</v>
      </c>
      <c r="C514" t="s">
        <v>1790</v>
      </c>
      <c r="D514" t="s">
        <v>1791</v>
      </c>
    </row>
    <row r="515" spans="1:4">
      <c r="A515" s="1062">
        <v>514</v>
      </c>
      <c r="B515" t="s">
        <v>1759</v>
      </c>
      <c r="C515" t="s">
        <v>1792</v>
      </c>
      <c r="D515" t="s">
        <v>1793</v>
      </c>
    </row>
    <row r="516" spans="1:4">
      <c r="A516" s="1062">
        <v>515</v>
      </c>
      <c r="B516" t="s">
        <v>1759</v>
      </c>
      <c r="C516" t="s">
        <v>1794</v>
      </c>
      <c r="D516" t="s">
        <v>1795</v>
      </c>
    </row>
    <row r="517" spans="1:4">
      <c r="A517" s="1062">
        <v>516</v>
      </c>
      <c r="B517" t="s">
        <v>1759</v>
      </c>
      <c r="C517" t="s">
        <v>1796</v>
      </c>
      <c r="D517" t="s">
        <v>1797</v>
      </c>
    </row>
    <row r="518" spans="1:4">
      <c r="A518" s="1062">
        <v>517</v>
      </c>
      <c r="B518" t="s">
        <v>1759</v>
      </c>
      <c r="C518" t="s">
        <v>1798</v>
      </c>
      <c r="D518" t="s">
        <v>1799</v>
      </c>
    </row>
    <row r="519" spans="1:4">
      <c r="A519" s="1062">
        <v>518</v>
      </c>
      <c r="B519" t="s">
        <v>1759</v>
      </c>
      <c r="C519" t="s">
        <v>1800</v>
      </c>
      <c r="D519" t="s">
        <v>1801</v>
      </c>
    </row>
    <row r="520" spans="1:4">
      <c r="A520" s="1062">
        <v>519</v>
      </c>
      <c r="B520" t="s">
        <v>1759</v>
      </c>
      <c r="C520" t="s">
        <v>1802</v>
      </c>
      <c r="D520" t="s">
        <v>1803</v>
      </c>
    </row>
    <row r="521" spans="1:4">
      <c r="A521" s="1062">
        <v>520</v>
      </c>
      <c r="B521" t="s">
        <v>1759</v>
      </c>
      <c r="C521" t="s">
        <v>1804</v>
      </c>
      <c r="D521" t="s">
        <v>1805</v>
      </c>
    </row>
    <row r="522" spans="1:4">
      <c r="A522" s="1062">
        <v>521</v>
      </c>
      <c r="B522" t="s">
        <v>1759</v>
      </c>
      <c r="C522" t="s">
        <v>1806</v>
      </c>
      <c r="D522" t="s">
        <v>1807</v>
      </c>
    </row>
    <row r="523" spans="1:4">
      <c r="A523" s="1062">
        <v>522</v>
      </c>
      <c r="B523" t="s">
        <v>1759</v>
      </c>
      <c r="C523" t="s">
        <v>1808</v>
      </c>
      <c r="D523" t="s">
        <v>1809</v>
      </c>
    </row>
    <row r="524" spans="1:4">
      <c r="A524" s="1062">
        <v>523</v>
      </c>
      <c r="B524" t="s">
        <v>1759</v>
      </c>
      <c r="C524" t="s">
        <v>1810</v>
      </c>
      <c r="D524" t="s">
        <v>1811</v>
      </c>
    </row>
    <row r="525" spans="1:4">
      <c r="A525" s="1062">
        <v>524</v>
      </c>
      <c r="B525" t="s">
        <v>1759</v>
      </c>
      <c r="C525" t="s">
        <v>1812</v>
      </c>
      <c r="D525" t="s">
        <v>1813</v>
      </c>
    </row>
    <row r="526" spans="1:4">
      <c r="A526" s="1062">
        <v>525</v>
      </c>
      <c r="B526" t="s">
        <v>1759</v>
      </c>
      <c r="C526" t="s">
        <v>1814</v>
      </c>
      <c r="D526" t="s">
        <v>1815</v>
      </c>
    </row>
    <row r="527" spans="1:4">
      <c r="A527" s="1062">
        <v>526</v>
      </c>
      <c r="B527" t="s">
        <v>1759</v>
      </c>
      <c r="C527" t="s">
        <v>1816</v>
      </c>
      <c r="D527" t="s">
        <v>1817</v>
      </c>
    </row>
    <row r="528" spans="1:4">
      <c r="A528" s="1062">
        <v>527</v>
      </c>
      <c r="B528" t="s">
        <v>1759</v>
      </c>
      <c r="C528" t="s">
        <v>1818</v>
      </c>
      <c r="D528" t="s">
        <v>1819</v>
      </c>
    </row>
    <row r="529" spans="1:4">
      <c r="A529" s="1062">
        <v>528</v>
      </c>
      <c r="B529" t="s">
        <v>1820</v>
      </c>
      <c r="C529" t="s">
        <v>1249</v>
      </c>
      <c r="D529" t="s">
        <v>1822</v>
      </c>
    </row>
    <row r="530" spans="1:4">
      <c r="A530" s="1062">
        <v>529</v>
      </c>
      <c r="B530" t="s">
        <v>1820</v>
      </c>
      <c r="C530" t="s">
        <v>1823</v>
      </c>
      <c r="D530" t="s">
        <v>1824</v>
      </c>
    </row>
    <row r="531" spans="1:4">
      <c r="A531" s="1062">
        <v>530</v>
      </c>
      <c r="B531" t="s">
        <v>1820</v>
      </c>
      <c r="C531" t="s">
        <v>1825</v>
      </c>
      <c r="D531" t="s">
        <v>1826</v>
      </c>
    </row>
    <row r="532" spans="1:4">
      <c r="A532" s="1062">
        <v>531</v>
      </c>
      <c r="B532" t="s">
        <v>1820</v>
      </c>
      <c r="C532" t="s">
        <v>1827</v>
      </c>
      <c r="D532" t="s">
        <v>1828</v>
      </c>
    </row>
    <row r="533" spans="1:4">
      <c r="A533" s="1062">
        <v>532</v>
      </c>
      <c r="B533" t="s">
        <v>1820</v>
      </c>
      <c r="C533" t="s">
        <v>1829</v>
      </c>
      <c r="D533" t="s">
        <v>1830</v>
      </c>
    </row>
    <row r="534" spans="1:4">
      <c r="A534" s="1062">
        <v>533</v>
      </c>
      <c r="B534" t="s">
        <v>1820</v>
      </c>
      <c r="C534" t="s">
        <v>1831</v>
      </c>
      <c r="D534" t="s">
        <v>1832</v>
      </c>
    </row>
    <row r="535" spans="1:4">
      <c r="A535" s="1062">
        <v>534</v>
      </c>
      <c r="B535" t="s">
        <v>1820</v>
      </c>
      <c r="C535" t="s">
        <v>1833</v>
      </c>
      <c r="D535" t="s">
        <v>1834</v>
      </c>
    </row>
    <row r="536" spans="1:4">
      <c r="A536" s="1062">
        <v>535</v>
      </c>
      <c r="B536" t="s">
        <v>1820</v>
      </c>
      <c r="C536" t="s">
        <v>1835</v>
      </c>
      <c r="D536" t="s">
        <v>1836</v>
      </c>
    </row>
    <row r="537" spans="1:4">
      <c r="A537" s="1062">
        <v>536</v>
      </c>
      <c r="B537" t="s">
        <v>1820</v>
      </c>
      <c r="C537" t="s">
        <v>1837</v>
      </c>
      <c r="D537" t="s">
        <v>1838</v>
      </c>
    </row>
    <row r="538" spans="1:4">
      <c r="A538" s="1062">
        <v>537</v>
      </c>
      <c r="B538" t="s">
        <v>1820</v>
      </c>
      <c r="C538" t="s">
        <v>1820</v>
      </c>
      <c r="D538" t="s">
        <v>1821</v>
      </c>
    </row>
    <row r="539" spans="1:4">
      <c r="A539" s="1062">
        <v>538</v>
      </c>
      <c r="B539" t="s">
        <v>1820</v>
      </c>
      <c r="C539" t="s">
        <v>1839</v>
      </c>
      <c r="D539" t="s">
        <v>1840</v>
      </c>
    </row>
    <row r="540" spans="1:4">
      <c r="A540" s="1062">
        <v>539</v>
      </c>
      <c r="B540" t="s">
        <v>1820</v>
      </c>
      <c r="C540" t="s">
        <v>1841</v>
      </c>
      <c r="D540" t="s">
        <v>1842</v>
      </c>
    </row>
    <row r="541" spans="1:4">
      <c r="A541" s="1062">
        <v>540</v>
      </c>
      <c r="B541" t="s">
        <v>1820</v>
      </c>
      <c r="C541" t="s">
        <v>1843</v>
      </c>
      <c r="D541" t="s">
        <v>1844</v>
      </c>
    </row>
    <row r="542" spans="1:4">
      <c r="A542" s="1062">
        <v>541</v>
      </c>
      <c r="B542" t="s">
        <v>1820</v>
      </c>
      <c r="C542" t="s">
        <v>1845</v>
      </c>
      <c r="D542" t="s">
        <v>1846</v>
      </c>
    </row>
    <row r="543" spans="1:4">
      <c r="A543" s="1062">
        <v>542</v>
      </c>
      <c r="B543" t="s">
        <v>1820</v>
      </c>
      <c r="C543" t="s">
        <v>1847</v>
      </c>
      <c r="D543" t="s">
        <v>1848</v>
      </c>
    </row>
    <row r="544" spans="1:4">
      <c r="A544" s="1062">
        <v>543</v>
      </c>
      <c r="B544" t="s">
        <v>1820</v>
      </c>
      <c r="C544" t="s">
        <v>1849</v>
      </c>
      <c r="D544" t="s">
        <v>1850</v>
      </c>
    </row>
    <row r="545" spans="1:4">
      <c r="A545" s="1062">
        <v>544</v>
      </c>
      <c r="B545" t="s">
        <v>1820</v>
      </c>
      <c r="C545" t="s">
        <v>1851</v>
      </c>
      <c r="D545" t="s">
        <v>1852</v>
      </c>
    </row>
    <row r="546" spans="1:4">
      <c r="A546" s="1062">
        <v>545</v>
      </c>
      <c r="B546" t="s">
        <v>1820</v>
      </c>
      <c r="C546" t="s">
        <v>1853</v>
      </c>
      <c r="D546" t="s">
        <v>1854</v>
      </c>
    </row>
    <row r="547" spans="1:4">
      <c r="A547" s="1062">
        <v>546</v>
      </c>
      <c r="B547" t="s">
        <v>1820</v>
      </c>
      <c r="C547" t="s">
        <v>1855</v>
      </c>
      <c r="D547" t="s">
        <v>1856</v>
      </c>
    </row>
    <row r="548" spans="1:4">
      <c r="A548" s="1062">
        <v>547</v>
      </c>
      <c r="B548" t="s">
        <v>1820</v>
      </c>
      <c r="C548" t="s">
        <v>1857</v>
      </c>
      <c r="D548" t="s">
        <v>1858</v>
      </c>
    </row>
    <row r="549" spans="1:4">
      <c r="A549" s="1062">
        <v>548</v>
      </c>
      <c r="B549" t="s">
        <v>1820</v>
      </c>
      <c r="C549" t="s">
        <v>1859</v>
      </c>
      <c r="D549" t="s">
        <v>1860</v>
      </c>
    </row>
    <row r="550" spans="1:4">
      <c r="A550" s="1062">
        <v>549</v>
      </c>
      <c r="B550" t="s">
        <v>1820</v>
      </c>
      <c r="C550" t="s">
        <v>1861</v>
      </c>
      <c r="D550" t="s">
        <v>1862</v>
      </c>
    </row>
    <row r="551" spans="1:4">
      <c r="A551" s="1062">
        <v>550</v>
      </c>
      <c r="B551" t="s">
        <v>1820</v>
      </c>
      <c r="C551" t="s">
        <v>1863</v>
      </c>
      <c r="D551" t="s">
        <v>1864</v>
      </c>
    </row>
    <row r="552" spans="1:4">
      <c r="A552" s="1062">
        <v>551</v>
      </c>
      <c r="B552" t="s">
        <v>1820</v>
      </c>
      <c r="C552" t="s">
        <v>1865</v>
      </c>
      <c r="D552" t="s">
        <v>1866</v>
      </c>
    </row>
    <row r="553" spans="1:4">
      <c r="A553" s="1062">
        <v>552</v>
      </c>
      <c r="B553" t="s">
        <v>1820</v>
      </c>
      <c r="C553" t="s">
        <v>1867</v>
      </c>
      <c r="D553" t="s">
        <v>1868</v>
      </c>
    </row>
    <row r="554" spans="1:4">
      <c r="A554" s="1062">
        <v>553</v>
      </c>
      <c r="B554" t="s">
        <v>1869</v>
      </c>
      <c r="C554" t="s">
        <v>1871</v>
      </c>
      <c r="D554" t="s">
        <v>1872</v>
      </c>
    </row>
    <row r="555" spans="1:4">
      <c r="A555" s="1062">
        <v>554</v>
      </c>
      <c r="B555" t="s">
        <v>1869</v>
      </c>
      <c r="C555" t="s">
        <v>1873</v>
      </c>
      <c r="D555" t="s">
        <v>1874</v>
      </c>
    </row>
    <row r="556" spans="1:4">
      <c r="A556" s="1062">
        <v>555</v>
      </c>
      <c r="B556" t="s">
        <v>1869</v>
      </c>
      <c r="C556" t="s">
        <v>1875</v>
      </c>
      <c r="D556" t="s">
        <v>1876</v>
      </c>
    </row>
    <row r="557" spans="1:4">
      <c r="A557" s="1062">
        <v>556</v>
      </c>
      <c r="B557" t="s">
        <v>1869</v>
      </c>
      <c r="C557" t="s">
        <v>1329</v>
      </c>
      <c r="D557" t="s">
        <v>1877</v>
      </c>
    </row>
    <row r="558" spans="1:4">
      <c r="A558" s="1062">
        <v>557</v>
      </c>
      <c r="B558" t="s">
        <v>1869</v>
      </c>
      <c r="C558" t="s">
        <v>1878</v>
      </c>
      <c r="D558" t="s">
        <v>1879</v>
      </c>
    </row>
    <row r="559" spans="1:4">
      <c r="A559" s="1062">
        <v>558</v>
      </c>
      <c r="B559" t="s">
        <v>1869</v>
      </c>
      <c r="C559" t="s">
        <v>1880</v>
      </c>
      <c r="D559" t="s">
        <v>1881</v>
      </c>
    </row>
    <row r="560" spans="1:4">
      <c r="A560" s="1062">
        <v>559</v>
      </c>
      <c r="B560" t="s">
        <v>1869</v>
      </c>
      <c r="C560" t="s">
        <v>1882</v>
      </c>
      <c r="D560" t="s">
        <v>1883</v>
      </c>
    </row>
    <row r="561" spans="1:4">
      <c r="A561" s="1062">
        <v>560</v>
      </c>
      <c r="B561" t="s">
        <v>1869</v>
      </c>
      <c r="C561" t="s">
        <v>1884</v>
      </c>
      <c r="D561" t="s">
        <v>1885</v>
      </c>
    </row>
    <row r="562" spans="1:4">
      <c r="A562" s="1062">
        <v>561</v>
      </c>
      <c r="B562" t="s">
        <v>1869</v>
      </c>
      <c r="C562" t="s">
        <v>1886</v>
      </c>
      <c r="D562" t="s">
        <v>1887</v>
      </c>
    </row>
    <row r="563" spans="1:4">
      <c r="A563" s="1062">
        <v>562</v>
      </c>
      <c r="B563" t="s">
        <v>1869</v>
      </c>
      <c r="C563" t="s">
        <v>1869</v>
      </c>
      <c r="D563" t="s">
        <v>1870</v>
      </c>
    </row>
    <row r="564" spans="1:4">
      <c r="A564" s="1062">
        <v>563</v>
      </c>
      <c r="B564" t="s">
        <v>1869</v>
      </c>
      <c r="C564" t="s">
        <v>1888</v>
      </c>
      <c r="D564" t="s">
        <v>1889</v>
      </c>
    </row>
    <row r="565" spans="1:4">
      <c r="A565" s="1062">
        <v>564</v>
      </c>
      <c r="B565" t="s">
        <v>1869</v>
      </c>
      <c r="C565" t="s">
        <v>1890</v>
      </c>
      <c r="D565" t="s">
        <v>1891</v>
      </c>
    </row>
    <row r="566" spans="1:4">
      <c r="A566" s="1062">
        <v>565</v>
      </c>
      <c r="B566" t="s">
        <v>1869</v>
      </c>
      <c r="C566" t="s">
        <v>1892</v>
      </c>
      <c r="D566" t="s">
        <v>1893</v>
      </c>
    </row>
    <row r="567" spans="1:4">
      <c r="A567" s="1062">
        <v>566</v>
      </c>
      <c r="B567" t="s">
        <v>1869</v>
      </c>
      <c r="C567" t="s">
        <v>1894</v>
      </c>
      <c r="D567" t="s">
        <v>1895</v>
      </c>
    </row>
    <row r="568" spans="1:4">
      <c r="A568" s="1062">
        <v>567</v>
      </c>
      <c r="B568" t="s">
        <v>1869</v>
      </c>
      <c r="C568" t="s">
        <v>1896</v>
      </c>
      <c r="D568" t="s">
        <v>1897</v>
      </c>
    </row>
    <row r="569" spans="1:4">
      <c r="A569" s="1062">
        <v>568</v>
      </c>
      <c r="B569" t="s">
        <v>1869</v>
      </c>
      <c r="C569" t="s">
        <v>1898</v>
      </c>
      <c r="D569" t="s">
        <v>1899</v>
      </c>
    </row>
    <row r="570" spans="1:4">
      <c r="A570" s="1062">
        <v>569</v>
      </c>
      <c r="B570" t="s">
        <v>1869</v>
      </c>
      <c r="C570" t="s">
        <v>1900</v>
      </c>
      <c r="D570" t="s">
        <v>1901</v>
      </c>
    </row>
    <row r="571" spans="1:4">
      <c r="A571" s="1062">
        <v>570</v>
      </c>
      <c r="B571" t="s">
        <v>1869</v>
      </c>
      <c r="C571" t="s">
        <v>1902</v>
      </c>
      <c r="D571" t="s">
        <v>1903</v>
      </c>
    </row>
    <row r="572" spans="1:4">
      <c r="A572" s="1062">
        <v>571</v>
      </c>
      <c r="B572" t="s">
        <v>1869</v>
      </c>
      <c r="C572" t="s">
        <v>1904</v>
      </c>
      <c r="D572" t="s">
        <v>1905</v>
      </c>
    </row>
    <row r="573" spans="1:4">
      <c r="A573" s="1062">
        <v>572</v>
      </c>
      <c r="B573" t="s">
        <v>1869</v>
      </c>
      <c r="C573" t="s">
        <v>1906</v>
      </c>
      <c r="D573" t="s">
        <v>1907</v>
      </c>
    </row>
    <row r="574" spans="1:4">
      <c r="A574" s="1062">
        <v>573</v>
      </c>
      <c r="B574" t="s">
        <v>1869</v>
      </c>
      <c r="C574" t="s">
        <v>1908</v>
      </c>
      <c r="D574" t="s">
        <v>1909</v>
      </c>
    </row>
    <row r="575" spans="1:4">
      <c r="A575" s="1062">
        <v>574</v>
      </c>
      <c r="B575" t="s">
        <v>1869</v>
      </c>
      <c r="C575" t="s">
        <v>1910</v>
      </c>
      <c r="D575" t="s">
        <v>1911</v>
      </c>
    </row>
    <row r="576" spans="1:4">
      <c r="A576" s="1062">
        <v>575</v>
      </c>
      <c r="B576" t="s">
        <v>1869</v>
      </c>
      <c r="C576" t="s">
        <v>1912</v>
      </c>
      <c r="D576" t="s">
        <v>1913</v>
      </c>
    </row>
    <row r="577" spans="1:4">
      <c r="A577" s="1062">
        <v>576</v>
      </c>
      <c r="B577" t="s">
        <v>1869</v>
      </c>
      <c r="C577" t="s">
        <v>1914</v>
      </c>
      <c r="D577" t="s">
        <v>1915</v>
      </c>
    </row>
    <row r="578" spans="1:4">
      <c r="A578" s="1062">
        <v>577</v>
      </c>
      <c r="B578" t="s">
        <v>1869</v>
      </c>
      <c r="C578" t="s">
        <v>1916</v>
      </c>
      <c r="D578" t="s">
        <v>1917</v>
      </c>
    </row>
    <row r="579" spans="1:4">
      <c r="A579" s="1062">
        <v>578</v>
      </c>
      <c r="B579" t="s">
        <v>1869</v>
      </c>
      <c r="C579" t="s">
        <v>1918</v>
      </c>
      <c r="D579" t="s">
        <v>1919</v>
      </c>
    </row>
    <row r="580" spans="1:4">
      <c r="A580" s="1062">
        <v>579</v>
      </c>
      <c r="B580" t="s">
        <v>1920</v>
      </c>
      <c r="C580" t="s">
        <v>1922</v>
      </c>
      <c r="D580" t="s">
        <v>1923</v>
      </c>
    </row>
    <row r="581" spans="1:4">
      <c r="A581" s="1062">
        <v>580</v>
      </c>
      <c r="B581" t="s">
        <v>1920</v>
      </c>
      <c r="C581" t="s">
        <v>1924</v>
      </c>
      <c r="D581" t="s">
        <v>1925</v>
      </c>
    </row>
    <row r="582" spans="1:4">
      <c r="A582" s="1062">
        <v>581</v>
      </c>
      <c r="B582" t="s">
        <v>1920</v>
      </c>
      <c r="C582" t="s">
        <v>1926</v>
      </c>
      <c r="D582" t="s">
        <v>1927</v>
      </c>
    </row>
    <row r="583" spans="1:4">
      <c r="A583" s="1062">
        <v>582</v>
      </c>
      <c r="B583" t="s">
        <v>1920</v>
      </c>
      <c r="C583" t="s">
        <v>1928</v>
      </c>
      <c r="D583" t="s">
        <v>1929</v>
      </c>
    </row>
    <row r="584" spans="1:4">
      <c r="A584" s="1062">
        <v>583</v>
      </c>
      <c r="B584" t="s">
        <v>1920</v>
      </c>
      <c r="C584" t="s">
        <v>1930</v>
      </c>
      <c r="D584" t="s">
        <v>1931</v>
      </c>
    </row>
    <row r="585" spans="1:4">
      <c r="A585" s="1062">
        <v>584</v>
      </c>
      <c r="B585" t="s">
        <v>1920</v>
      </c>
      <c r="C585" t="s">
        <v>1932</v>
      </c>
      <c r="D585" t="s">
        <v>1933</v>
      </c>
    </row>
    <row r="586" spans="1:4">
      <c r="A586" s="1062">
        <v>585</v>
      </c>
      <c r="B586" t="s">
        <v>1920</v>
      </c>
      <c r="C586" t="s">
        <v>1934</v>
      </c>
      <c r="D586" t="s">
        <v>1935</v>
      </c>
    </row>
    <row r="587" spans="1:4">
      <c r="A587" s="1062">
        <v>586</v>
      </c>
      <c r="B587" t="s">
        <v>1920</v>
      </c>
      <c r="C587" t="s">
        <v>1936</v>
      </c>
      <c r="D587" t="s">
        <v>1937</v>
      </c>
    </row>
    <row r="588" spans="1:4">
      <c r="A588" s="1062">
        <v>587</v>
      </c>
      <c r="B588" t="s">
        <v>1920</v>
      </c>
      <c r="C588" t="s">
        <v>1938</v>
      </c>
      <c r="D588" t="s">
        <v>1939</v>
      </c>
    </row>
    <row r="589" spans="1:4">
      <c r="A589" s="1062">
        <v>588</v>
      </c>
      <c r="B589" t="s">
        <v>1920</v>
      </c>
      <c r="C589" t="s">
        <v>1940</v>
      </c>
      <c r="D589" t="s">
        <v>1941</v>
      </c>
    </row>
    <row r="590" spans="1:4">
      <c r="A590" s="1062">
        <v>589</v>
      </c>
      <c r="B590" t="s">
        <v>1920</v>
      </c>
      <c r="C590" t="s">
        <v>1942</v>
      </c>
      <c r="D590" t="s">
        <v>1943</v>
      </c>
    </row>
    <row r="591" spans="1:4">
      <c r="A591" s="1062">
        <v>590</v>
      </c>
      <c r="B591" t="s">
        <v>1920</v>
      </c>
      <c r="C591" t="s">
        <v>1920</v>
      </c>
      <c r="D591" t="s">
        <v>1921</v>
      </c>
    </row>
    <row r="592" spans="1:4">
      <c r="A592" s="1062">
        <v>591</v>
      </c>
      <c r="B592" t="s">
        <v>1920</v>
      </c>
      <c r="C592" t="s">
        <v>1944</v>
      </c>
      <c r="D592" t="s">
        <v>1945</v>
      </c>
    </row>
    <row r="593" spans="1:4">
      <c r="A593" s="1062">
        <v>592</v>
      </c>
      <c r="B593" t="s">
        <v>1920</v>
      </c>
      <c r="C593" t="s">
        <v>1946</v>
      </c>
      <c r="D593" t="s">
        <v>1947</v>
      </c>
    </row>
    <row r="594" spans="1:4">
      <c r="A594" s="1062">
        <v>593</v>
      </c>
      <c r="B594" t="s">
        <v>1920</v>
      </c>
      <c r="C594" t="s">
        <v>1948</v>
      </c>
      <c r="D594" t="s">
        <v>1949</v>
      </c>
    </row>
    <row r="595" spans="1:4">
      <c r="A595" s="1062">
        <v>594</v>
      </c>
      <c r="B595" t="s">
        <v>1920</v>
      </c>
      <c r="C595" t="s">
        <v>1950</v>
      </c>
      <c r="D595" t="s">
        <v>1951</v>
      </c>
    </row>
    <row r="596" spans="1:4">
      <c r="A596" s="1062">
        <v>595</v>
      </c>
      <c r="B596" t="s">
        <v>1920</v>
      </c>
      <c r="C596" t="s">
        <v>1952</v>
      </c>
      <c r="D596" t="s">
        <v>1953</v>
      </c>
    </row>
    <row r="597" spans="1:4">
      <c r="A597" s="1062">
        <v>596</v>
      </c>
      <c r="B597" t="s">
        <v>1920</v>
      </c>
      <c r="C597" t="s">
        <v>1792</v>
      </c>
      <c r="D597" t="s">
        <v>1954</v>
      </c>
    </row>
    <row r="598" spans="1:4">
      <c r="A598" s="1062">
        <v>597</v>
      </c>
      <c r="B598" t="s">
        <v>1920</v>
      </c>
      <c r="C598" t="s">
        <v>1955</v>
      </c>
      <c r="D598" t="s">
        <v>1956</v>
      </c>
    </row>
    <row r="599" spans="1:4">
      <c r="A599" s="1062">
        <v>598</v>
      </c>
      <c r="B599" t="s">
        <v>1920</v>
      </c>
      <c r="C599" t="s">
        <v>1957</v>
      </c>
      <c r="D599" t="s">
        <v>1958</v>
      </c>
    </row>
    <row r="600" spans="1:4">
      <c r="A600" s="1062">
        <v>599</v>
      </c>
      <c r="B600" t="s">
        <v>1920</v>
      </c>
      <c r="C600" t="s">
        <v>1959</v>
      </c>
      <c r="D600" t="s">
        <v>1960</v>
      </c>
    </row>
    <row r="601" spans="1:4">
      <c r="A601" s="1062">
        <v>600</v>
      </c>
      <c r="B601" t="s">
        <v>1920</v>
      </c>
      <c r="C601" t="s">
        <v>1961</v>
      </c>
      <c r="D601" t="s">
        <v>1962</v>
      </c>
    </row>
    <row r="602" spans="1:4">
      <c r="A602" s="1062">
        <v>601</v>
      </c>
      <c r="B602" t="s">
        <v>1920</v>
      </c>
      <c r="C602" t="s">
        <v>1963</v>
      </c>
      <c r="D602" t="s">
        <v>1964</v>
      </c>
    </row>
    <row r="603" spans="1:4">
      <c r="A603" s="1062">
        <v>602</v>
      </c>
      <c r="B603" t="s">
        <v>1920</v>
      </c>
      <c r="C603" t="s">
        <v>1965</v>
      </c>
      <c r="D603" t="s">
        <v>1966</v>
      </c>
    </row>
    <row r="604" spans="1:4">
      <c r="A604" s="1062">
        <v>603</v>
      </c>
      <c r="B604" t="s">
        <v>1920</v>
      </c>
      <c r="C604" t="s">
        <v>1967</v>
      </c>
      <c r="D604" t="s">
        <v>1968</v>
      </c>
    </row>
    <row r="605" spans="1:4">
      <c r="A605" s="1062">
        <v>604</v>
      </c>
      <c r="B605" t="s">
        <v>1920</v>
      </c>
      <c r="C605" t="s">
        <v>1969</v>
      </c>
      <c r="D605" t="s">
        <v>1970</v>
      </c>
    </row>
    <row r="606" spans="1:4">
      <c r="A606" s="1062">
        <v>605</v>
      </c>
      <c r="B606" t="s">
        <v>1920</v>
      </c>
      <c r="C606" t="s">
        <v>1971</v>
      </c>
      <c r="D606" t="s">
        <v>1972</v>
      </c>
    </row>
    <row r="607" spans="1:4">
      <c r="A607" s="1062">
        <v>606</v>
      </c>
      <c r="B607" t="s">
        <v>1920</v>
      </c>
      <c r="C607" t="s">
        <v>1973</v>
      </c>
      <c r="D607" t="s">
        <v>1974</v>
      </c>
    </row>
    <row r="608" spans="1:4">
      <c r="A608" s="1062">
        <v>607</v>
      </c>
      <c r="B608" t="s">
        <v>1920</v>
      </c>
      <c r="C608" t="s">
        <v>1975</v>
      </c>
      <c r="D608" t="s">
        <v>1976</v>
      </c>
    </row>
    <row r="609" spans="1:4">
      <c r="A609" s="1062">
        <v>608</v>
      </c>
      <c r="B609" t="s">
        <v>1920</v>
      </c>
      <c r="C609" t="s">
        <v>1977</v>
      </c>
      <c r="D609" t="s">
        <v>1978</v>
      </c>
    </row>
    <row r="610" spans="1:4">
      <c r="A610" s="1062">
        <v>609</v>
      </c>
      <c r="B610" t="s">
        <v>1979</v>
      </c>
      <c r="C610" t="s">
        <v>1981</v>
      </c>
      <c r="D610" t="s">
        <v>1982</v>
      </c>
    </row>
    <row r="611" spans="1:4">
      <c r="A611" s="1062">
        <v>610</v>
      </c>
      <c r="B611" t="s">
        <v>1979</v>
      </c>
      <c r="C611" t="s">
        <v>1983</v>
      </c>
      <c r="D611" t="s">
        <v>1984</v>
      </c>
    </row>
    <row r="612" spans="1:4">
      <c r="A612" s="1062">
        <v>611</v>
      </c>
      <c r="B612" t="s">
        <v>1979</v>
      </c>
      <c r="C612" t="s">
        <v>1985</v>
      </c>
      <c r="D612" t="s">
        <v>1986</v>
      </c>
    </row>
    <row r="613" spans="1:4">
      <c r="A613" s="1062">
        <v>612</v>
      </c>
      <c r="B613" t="s">
        <v>1979</v>
      </c>
      <c r="C613" t="s">
        <v>1987</v>
      </c>
      <c r="D613" t="s">
        <v>1988</v>
      </c>
    </row>
    <row r="614" spans="1:4">
      <c r="A614" s="1062">
        <v>613</v>
      </c>
      <c r="B614" t="s">
        <v>1979</v>
      </c>
      <c r="C614" t="s">
        <v>1989</v>
      </c>
      <c r="D614" t="s">
        <v>1990</v>
      </c>
    </row>
    <row r="615" spans="1:4">
      <c r="A615" s="1062">
        <v>614</v>
      </c>
      <c r="B615" t="s">
        <v>1979</v>
      </c>
      <c r="C615" t="s">
        <v>1991</v>
      </c>
      <c r="D615" t="s">
        <v>1992</v>
      </c>
    </row>
    <row r="616" spans="1:4">
      <c r="A616" s="1062">
        <v>615</v>
      </c>
      <c r="B616" t="s">
        <v>1979</v>
      </c>
      <c r="C616" t="s">
        <v>1993</v>
      </c>
      <c r="D616" t="s">
        <v>1994</v>
      </c>
    </row>
    <row r="617" spans="1:4">
      <c r="A617" s="1062">
        <v>616</v>
      </c>
      <c r="B617" t="s">
        <v>1979</v>
      </c>
      <c r="C617" t="s">
        <v>1979</v>
      </c>
      <c r="D617" t="s">
        <v>1980</v>
      </c>
    </row>
    <row r="618" spans="1:4">
      <c r="A618" s="1062">
        <v>617</v>
      </c>
      <c r="B618" t="s">
        <v>1979</v>
      </c>
      <c r="C618" t="s">
        <v>1995</v>
      </c>
      <c r="D618" t="s">
        <v>1996</v>
      </c>
    </row>
    <row r="619" spans="1:4">
      <c r="A619" s="1062">
        <v>618</v>
      </c>
      <c r="B619" t="s">
        <v>1979</v>
      </c>
      <c r="C619" t="s">
        <v>1997</v>
      </c>
      <c r="D619" t="s">
        <v>1998</v>
      </c>
    </row>
    <row r="620" spans="1:4">
      <c r="A620" s="1062">
        <v>619</v>
      </c>
      <c r="B620" t="s">
        <v>1979</v>
      </c>
      <c r="C620" t="s">
        <v>1999</v>
      </c>
      <c r="D620" t="s">
        <v>2000</v>
      </c>
    </row>
    <row r="621" spans="1:4">
      <c r="A621" s="1062">
        <v>620</v>
      </c>
      <c r="B621" t="s">
        <v>1979</v>
      </c>
      <c r="C621" t="s">
        <v>2001</v>
      </c>
      <c r="D621" t="s">
        <v>2002</v>
      </c>
    </row>
    <row r="622" spans="1:4">
      <c r="A622" s="1062">
        <v>621</v>
      </c>
      <c r="B622" t="s">
        <v>1979</v>
      </c>
      <c r="C622" t="s">
        <v>2003</v>
      </c>
      <c r="D622" t="s">
        <v>2004</v>
      </c>
    </row>
    <row r="623" spans="1:4">
      <c r="A623" s="1062">
        <v>622</v>
      </c>
      <c r="B623" t="s">
        <v>1979</v>
      </c>
      <c r="C623" t="s">
        <v>2005</v>
      </c>
      <c r="D623" t="s">
        <v>2006</v>
      </c>
    </row>
    <row r="624" spans="1:4">
      <c r="A624" s="1062">
        <v>623</v>
      </c>
      <c r="B624" t="s">
        <v>1979</v>
      </c>
      <c r="C624" t="s">
        <v>2007</v>
      </c>
      <c r="D624" t="s">
        <v>2008</v>
      </c>
    </row>
    <row r="625" spans="1:4">
      <c r="A625" s="1062">
        <v>624</v>
      </c>
      <c r="B625" t="s">
        <v>1979</v>
      </c>
      <c r="C625" t="s">
        <v>2009</v>
      </c>
      <c r="D625" t="s">
        <v>2010</v>
      </c>
    </row>
    <row r="626" spans="1:4">
      <c r="A626" s="1062">
        <v>625</v>
      </c>
      <c r="B626" t="s">
        <v>2011</v>
      </c>
      <c r="C626" t="s">
        <v>2013</v>
      </c>
      <c r="D626" t="s">
        <v>2014</v>
      </c>
    </row>
    <row r="627" spans="1:4">
      <c r="A627" s="1062">
        <v>626</v>
      </c>
      <c r="B627" t="s">
        <v>2011</v>
      </c>
      <c r="C627" t="s">
        <v>2015</v>
      </c>
      <c r="D627" t="s">
        <v>2016</v>
      </c>
    </row>
    <row r="628" spans="1:4">
      <c r="A628" s="1062">
        <v>627</v>
      </c>
      <c r="B628" t="s">
        <v>2011</v>
      </c>
      <c r="C628" t="s">
        <v>2017</v>
      </c>
      <c r="D628" t="s">
        <v>2018</v>
      </c>
    </row>
    <row r="629" spans="1:4">
      <c r="A629" s="1062">
        <v>628</v>
      </c>
      <c r="B629" t="s">
        <v>2011</v>
      </c>
      <c r="C629" t="s">
        <v>2019</v>
      </c>
      <c r="D629" t="s">
        <v>2020</v>
      </c>
    </row>
    <row r="630" spans="1:4">
      <c r="A630" s="1062">
        <v>629</v>
      </c>
      <c r="B630" t="s">
        <v>2011</v>
      </c>
      <c r="C630" t="s">
        <v>2021</v>
      </c>
      <c r="D630" t="s">
        <v>2022</v>
      </c>
    </row>
    <row r="631" spans="1:4">
      <c r="A631" s="1062">
        <v>630</v>
      </c>
      <c r="B631" t="s">
        <v>2011</v>
      </c>
      <c r="C631" t="s">
        <v>2023</v>
      </c>
      <c r="D631" t="s">
        <v>2024</v>
      </c>
    </row>
    <row r="632" spans="1:4">
      <c r="A632" s="1062">
        <v>631</v>
      </c>
      <c r="B632" t="s">
        <v>2011</v>
      </c>
      <c r="C632" t="s">
        <v>792</v>
      </c>
      <c r="D632" t="s">
        <v>2025</v>
      </c>
    </row>
    <row r="633" spans="1:4">
      <c r="A633" s="1062">
        <v>632</v>
      </c>
      <c r="B633" t="s">
        <v>2011</v>
      </c>
      <c r="C633" t="s">
        <v>2026</v>
      </c>
      <c r="D633" t="s">
        <v>2027</v>
      </c>
    </row>
    <row r="634" spans="1:4">
      <c r="A634" s="1062">
        <v>633</v>
      </c>
      <c r="B634" t="s">
        <v>2011</v>
      </c>
      <c r="C634" t="s">
        <v>2028</v>
      </c>
      <c r="D634" t="s">
        <v>2029</v>
      </c>
    </row>
    <row r="635" spans="1:4">
      <c r="A635" s="1062">
        <v>634</v>
      </c>
      <c r="B635" t="s">
        <v>2011</v>
      </c>
      <c r="C635" t="s">
        <v>2011</v>
      </c>
      <c r="D635" t="s">
        <v>2012</v>
      </c>
    </row>
    <row r="636" spans="1:4">
      <c r="A636" s="1062">
        <v>635</v>
      </c>
      <c r="B636" t="s">
        <v>2011</v>
      </c>
      <c r="C636" t="s">
        <v>2030</v>
      </c>
      <c r="D636" t="s">
        <v>2031</v>
      </c>
    </row>
    <row r="637" spans="1:4">
      <c r="A637" s="1062">
        <v>636</v>
      </c>
      <c r="B637" t="s">
        <v>2011</v>
      </c>
      <c r="C637" t="s">
        <v>2032</v>
      </c>
      <c r="D637" t="s">
        <v>2033</v>
      </c>
    </row>
    <row r="638" spans="1:4">
      <c r="A638" s="1062">
        <v>637</v>
      </c>
      <c r="B638" t="s">
        <v>2011</v>
      </c>
      <c r="C638" t="s">
        <v>2034</v>
      </c>
      <c r="D638" t="s">
        <v>2035</v>
      </c>
    </row>
    <row r="639" spans="1:4">
      <c r="A639" s="1062">
        <v>638</v>
      </c>
      <c r="B639" t="s">
        <v>2011</v>
      </c>
      <c r="C639" t="s">
        <v>2036</v>
      </c>
      <c r="D639" t="s">
        <v>2037</v>
      </c>
    </row>
    <row r="640" spans="1:4">
      <c r="A640" s="1062">
        <v>639</v>
      </c>
      <c r="B640" t="s">
        <v>2011</v>
      </c>
      <c r="C640" t="s">
        <v>2038</v>
      </c>
      <c r="D640" t="s">
        <v>2039</v>
      </c>
    </row>
    <row r="641" spans="1:4">
      <c r="A641" s="1062">
        <v>640</v>
      </c>
      <c r="B641" t="s">
        <v>2011</v>
      </c>
      <c r="C641" t="s">
        <v>2040</v>
      </c>
      <c r="D641" t="s">
        <v>2041</v>
      </c>
    </row>
    <row r="642" spans="1:4">
      <c r="A642" s="1062">
        <v>641</v>
      </c>
      <c r="B642" t="s">
        <v>2011</v>
      </c>
      <c r="C642" t="s">
        <v>2042</v>
      </c>
      <c r="D642" t="s">
        <v>2043</v>
      </c>
    </row>
    <row r="643" spans="1:4">
      <c r="A643" s="1062">
        <v>642</v>
      </c>
      <c r="B643" t="s">
        <v>2011</v>
      </c>
      <c r="C643" t="s">
        <v>2044</v>
      </c>
      <c r="D643" t="s">
        <v>2045</v>
      </c>
    </row>
    <row r="644" spans="1:4">
      <c r="A644" s="1062">
        <v>643</v>
      </c>
      <c r="B644" t="s">
        <v>2011</v>
      </c>
      <c r="C644" t="s">
        <v>2046</v>
      </c>
      <c r="D644" t="s">
        <v>2047</v>
      </c>
    </row>
    <row r="645" spans="1:4">
      <c r="A645" s="1062">
        <v>644</v>
      </c>
      <c r="B645" t="s">
        <v>2011</v>
      </c>
      <c r="C645" t="s">
        <v>2048</v>
      </c>
      <c r="D645" t="s">
        <v>2049</v>
      </c>
    </row>
    <row r="646" spans="1:4">
      <c r="A646" s="1062">
        <v>645</v>
      </c>
      <c r="B646" t="s">
        <v>2011</v>
      </c>
      <c r="C646" t="s">
        <v>2050</v>
      </c>
      <c r="D646" t="s">
        <v>2051</v>
      </c>
    </row>
    <row r="647" spans="1:4">
      <c r="A647" s="1062">
        <v>646</v>
      </c>
      <c r="B647" t="s">
        <v>2052</v>
      </c>
      <c r="C647" t="s">
        <v>2054</v>
      </c>
      <c r="D647" t="s">
        <v>2055</v>
      </c>
    </row>
    <row r="648" spans="1:4">
      <c r="A648" s="1062">
        <v>647</v>
      </c>
      <c r="B648" t="s">
        <v>2052</v>
      </c>
      <c r="C648" t="s">
        <v>2056</v>
      </c>
      <c r="D648" t="s">
        <v>2057</v>
      </c>
    </row>
    <row r="649" spans="1:4">
      <c r="A649" s="1062">
        <v>648</v>
      </c>
      <c r="B649" t="s">
        <v>2052</v>
      </c>
      <c r="C649" t="s">
        <v>2058</v>
      </c>
      <c r="D649" t="s">
        <v>2059</v>
      </c>
    </row>
    <row r="650" spans="1:4">
      <c r="A650" s="1062">
        <v>649</v>
      </c>
      <c r="B650" t="s">
        <v>2052</v>
      </c>
      <c r="C650" t="s">
        <v>2060</v>
      </c>
      <c r="D650" t="s">
        <v>2061</v>
      </c>
    </row>
    <row r="651" spans="1:4">
      <c r="A651" s="1062">
        <v>650</v>
      </c>
      <c r="B651" t="s">
        <v>2052</v>
      </c>
      <c r="C651" t="s">
        <v>2062</v>
      </c>
      <c r="D651" t="s">
        <v>2063</v>
      </c>
    </row>
    <row r="652" spans="1:4">
      <c r="A652" s="1062">
        <v>651</v>
      </c>
      <c r="B652" t="s">
        <v>2052</v>
      </c>
      <c r="C652" t="s">
        <v>2064</v>
      </c>
      <c r="D652" t="s">
        <v>2065</v>
      </c>
    </row>
    <row r="653" spans="1:4">
      <c r="A653" s="1062">
        <v>652</v>
      </c>
      <c r="B653" t="s">
        <v>2052</v>
      </c>
      <c r="C653" t="s">
        <v>2066</v>
      </c>
      <c r="D653" t="s">
        <v>2067</v>
      </c>
    </row>
    <row r="654" spans="1:4">
      <c r="A654" s="1062">
        <v>653</v>
      </c>
      <c r="B654" t="s">
        <v>2052</v>
      </c>
      <c r="C654" t="s">
        <v>2068</v>
      </c>
      <c r="D654" t="s">
        <v>2069</v>
      </c>
    </row>
    <row r="655" spans="1:4">
      <c r="A655" s="1062">
        <v>654</v>
      </c>
      <c r="B655" t="s">
        <v>2052</v>
      </c>
      <c r="C655" t="s">
        <v>2070</v>
      </c>
      <c r="D655" t="s">
        <v>2071</v>
      </c>
    </row>
    <row r="656" spans="1:4">
      <c r="A656" s="1062">
        <v>655</v>
      </c>
      <c r="B656" t="s">
        <v>2052</v>
      </c>
      <c r="C656" t="s">
        <v>2072</v>
      </c>
      <c r="D656" t="s">
        <v>2073</v>
      </c>
    </row>
    <row r="657" spans="1:4">
      <c r="A657" s="1062">
        <v>656</v>
      </c>
      <c r="B657" t="s">
        <v>2052</v>
      </c>
      <c r="C657" t="s">
        <v>2052</v>
      </c>
      <c r="D657" t="s">
        <v>2053</v>
      </c>
    </row>
    <row r="658" spans="1:4">
      <c r="A658" s="1062">
        <v>657</v>
      </c>
      <c r="B658" t="s">
        <v>2052</v>
      </c>
      <c r="C658" t="s">
        <v>2074</v>
      </c>
      <c r="D658" t="s">
        <v>2075</v>
      </c>
    </row>
    <row r="659" spans="1:4">
      <c r="A659" s="1062">
        <v>658</v>
      </c>
      <c r="B659" t="s">
        <v>2052</v>
      </c>
      <c r="C659" t="s">
        <v>2076</v>
      </c>
      <c r="D659" t="s">
        <v>2077</v>
      </c>
    </row>
    <row r="660" spans="1:4">
      <c r="A660" s="1062">
        <v>659</v>
      </c>
      <c r="B660" t="s">
        <v>2052</v>
      </c>
      <c r="C660" t="s">
        <v>2078</v>
      </c>
      <c r="D660" t="s">
        <v>2079</v>
      </c>
    </row>
    <row r="661" spans="1:4">
      <c r="A661" s="1062">
        <v>660</v>
      </c>
      <c r="B661" t="s">
        <v>2052</v>
      </c>
      <c r="C661" t="s">
        <v>1447</v>
      </c>
      <c r="D661" t="s">
        <v>2080</v>
      </c>
    </row>
    <row r="662" spans="1:4">
      <c r="A662" s="1062">
        <v>661</v>
      </c>
      <c r="B662" t="s">
        <v>2052</v>
      </c>
      <c r="C662" t="s">
        <v>2081</v>
      </c>
      <c r="D662" t="s">
        <v>2082</v>
      </c>
    </row>
    <row r="663" spans="1:4">
      <c r="A663" s="1062">
        <v>662</v>
      </c>
      <c r="B663" t="s">
        <v>2052</v>
      </c>
      <c r="C663" t="s">
        <v>2083</v>
      </c>
      <c r="D663" t="s">
        <v>2084</v>
      </c>
    </row>
    <row r="664" spans="1:4">
      <c r="A664" s="1062">
        <v>663</v>
      </c>
      <c r="B664" t="s">
        <v>2052</v>
      </c>
      <c r="C664" t="s">
        <v>2085</v>
      </c>
      <c r="D664" t="s">
        <v>2086</v>
      </c>
    </row>
    <row r="665" spans="1:4">
      <c r="A665" s="1062">
        <v>664</v>
      </c>
      <c r="B665" t="s">
        <v>2052</v>
      </c>
      <c r="C665" t="s">
        <v>2087</v>
      </c>
      <c r="D665" t="s">
        <v>2088</v>
      </c>
    </row>
    <row r="666" spans="1:4">
      <c r="A666" s="1062">
        <v>665</v>
      </c>
      <c r="B666" t="s">
        <v>2052</v>
      </c>
      <c r="C666" t="s">
        <v>2089</v>
      </c>
      <c r="D666" t="s">
        <v>2090</v>
      </c>
    </row>
    <row r="667" spans="1:4">
      <c r="A667" s="1062">
        <v>666</v>
      </c>
      <c r="B667" t="s">
        <v>2091</v>
      </c>
      <c r="C667" t="s">
        <v>2093</v>
      </c>
      <c r="D667" t="s">
        <v>2094</v>
      </c>
    </row>
    <row r="668" spans="1:4">
      <c r="A668" s="1062">
        <v>667</v>
      </c>
      <c r="B668" t="s">
        <v>2091</v>
      </c>
      <c r="C668" t="s">
        <v>2095</v>
      </c>
      <c r="D668" t="s">
        <v>2096</v>
      </c>
    </row>
    <row r="669" spans="1:4">
      <c r="A669" s="1062">
        <v>668</v>
      </c>
      <c r="B669" t="s">
        <v>2091</v>
      </c>
      <c r="C669" t="s">
        <v>2097</v>
      </c>
      <c r="D669" t="s">
        <v>2098</v>
      </c>
    </row>
    <row r="670" spans="1:4">
      <c r="A670" s="1062">
        <v>669</v>
      </c>
      <c r="B670" t="s">
        <v>2091</v>
      </c>
      <c r="C670" t="s">
        <v>2099</v>
      </c>
      <c r="D670" t="s">
        <v>2100</v>
      </c>
    </row>
    <row r="671" spans="1:4">
      <c r="A671" s="1062">
        <v>670</v>
      </c>
      <c r="B671" t="s">
        <v>2091</v>
      </c>
      <c r="C671" t="s">
        <v>2101</v>
      </c>
      <c r="D671" t="s">
        <v>2102</v>
      </c>
    </row>
    <row r="672" spans="1:4">
      <c r="A672" s="1062">
        <v>671</v>
      </c>
      <c r="B672" t="s">
        <v>2091</v>
      </c>
      <c r="C672" t="s">
        <v>2103</v>
      </c>
      <c r="D672" t="s">
        <v>2104</v>
      </c>
    </row>
    <row r="673" spans="1:4">
      <c r="A673" s="1062">
        <v>672</v>
      </c>
      <c r="B673" t="s">
        <v>2091</v>
      </c>
      <c r="C673" t="s">
        <v>2105</v>
      </c>
      <c r="D673" t="s">
        <v>2106</v>
      </c>
    </row>
    <row r="674" spans="1:4">
      <c r="A674" s="1062">
        <v>673</v>
      </c>
      <c r="B674" t="s">
        <v>2091</v>
      </c>
      <c r="C674" t="s">
        <v>2107</v>
      </c>
      <c r="D674" t="s">
        <v>2108</v>
      </c>
    </row>
    <row r="675" spans="1:4">
      <c r="A675" s="1062">
        <v>674</v>
      </c>
      <c r="B675" t="s">
        <v>2091</v>
      </c>
      <c r="C675" t="s">
        <v>1839</v>
      </c>
      <c r="D675" t="s">
        <v>2109</v>
      </c>
    </row>
    <row r="676" spans="1:4">
      <c r="A676" s="1062">
        <v>675</v>
      </c>
      <c r="B676" t="s">
        <v>2091</v>
      </c>
      <c r="C676" t="s">
        <v>2091</v>
      </c>
      <c r="D676" t="s">
        <v>2092</v>
      </c>
    </row>
    <row r="677" spans="1:4">
      <c r="A677" s="1062">
        <v>676</v>
      </c>
      <c r="B677" t="s">
        <v>2091</v>
      </c>
      <c r="C677" t="s">
        <v>2110</v>
      </c>
      <c r="D677" t="s">
        <v>2111</v>
      </c>
    </row>
    <row r="678" spans="1:4">
      <c r="A678" s="1062">
        <v>677</v>
      </c>
      <c r="B678" t="s">
        <v>2091</v>
      </c>
      <c r="C678" t="s">
        <v>2112</v>
      </c>
      <c r="D678" t="s">
        <v>2113</v>
      </c>
    </row>
    <row r="679" spans="1:4">
      <c r="A679" s="1062">
        <v>678</v>
      </c>
      <c r="B679" t="s">
        <v>2091</v>
      </c>
      <c r="C679" t="s">
        <v>1301</v>
      </c>
      <c r="D679" t="s">
        <v>2114</v>
      </c>
    </row>
    <row r="680" spans="1:4">
      <c r="A680" s="1062">
        <v>679</v>
      </c>
      <c r="B680" t="s">
        <v>2091</v>
      </c>
      <c r="C680" t="s">
        <v>2115</v>
      </c>
      <c r="D680" t="s">
        <v>2116</v>
      </c>
    </row>
    <row r="681" spans="1:4">
      <c r="A681" s="1062">
        <v>680</v>
      </c>
      <c r="B681" t="s">
        <v>2091</v>
      </c>
      <c r="C681" t="s">
        <v>2117</v>
      </c>
      <c r="D681" t="s">
        <v>2118</v>
      </c>
    </row>
    <row r="682" spans="1:4">
      <c r="A682" s="1062">
        <v>681</v>
      </c>
      <c r="B682" t="s">
        <v>2091</v>
      </c>
      <c r="C682" t="s">
        <v>2119</v>
      </c>
      <c r="D682" t="s">
        <v>2120</v>
      </c>
    </row>
    <row r="683" spans="1:4">
      <c r="A683" s="1062">
        <v>682</v>
      </c>
      <c r="B683" t="s">
        <v>2091</v>
      </c>
      <c r="C683" t="s">
        <v>2121</v>
      </c>
      <c r="D683" t="s">
        <v>2122</v>
      </c>
    </row>
    <row r="684" spans="1:4">
      <c r="A684" s="1062">
        <v>683</v>
      </c>
      <c r="B684" t="s">
        <v>2091</v>
      </c>
      <c r="C684" t="s">
        <v>2123</v>
      </c>
      <c r="D684" t="s">
        <v>2124</v>
      </c>
    </row>
    <row r="685" spans="1:4">
      <c r="A685" s="1062">
        <v>684</v>
      </c>
      <c r="B685" t="s">
        <v>2125</v>
      </c>
      <c r="C685" t="s">
        <v>2127</v>
      </c>
      <c r="D685" t="s">
        <v>2128</v>
      </c>
    </row>
    <row r="686" spans="1:4">
      <c r="A686" s="1062">
        <v>685</v>
      </c>
      <c r="B686" t="s">
        <v>2125</v>
      </c>
      <c r="C686" t="s">
        <v>2129</v>
      </c>
      <c r="D686" t="s">
        <v>2130</v>
      </c>
    </row>
    <row r="687" spans="1:4">
      <c r="A687" s="1062">
        <v>686</v>
      </c>
      <c r="B687" t="s">
        <v>2125</v>
      </c>
      <c r="C687" t="s">
        <v>2131</v>
      </c>
      <c r="D687" t="s">
        <v>2132</v>
      </c>
    </row>
    <row r="688" spans="1:4">
      <c r="A688" s="1062">
        <v>687</v>
      </c>
      <c r="B688" t="s">
        <v>2125</v>
      </c>
      <c r="C688" t="s">
        <v>2133</v>
      </c>
      <c r="D688" t="s">
        <v>2134</v>
      </c>
    </row>
    <row r="689" spans="1:4">
      <c r="A689" s="1062">
        <v>688</v>
      </c>
      <c r="B689" t="s">
        <v>2125</v>
      </c>
      <c r="C689" t="s">
        <v>2135</v>
      </c>
      <c r="D689" t="s">
        <v>2136</v>
      </c>
    </row>
    <row r="690" spans="1:4">
      <c r="A690" s="1062">
        <v>689</v>
      </c>
      <c r="B690" t="s">
        <v>2125</v>
      </c>
      <c r="C690" t="s">
        <v>2137</v>
      </c>
      <c r="D690" t="s">
        <v>2138</v>
      </c>
    </row>
    <row r="691" spans="1:4">
      <c r="A691" s="1062">
        <v>690</v>
      </c>
      <c r="B691" t="s">
        <v>2125</v>
      </c>
      <c r="C691" t="s">
        <v>2139</v>
      </c>
      <c r="D691" t="s">
        <v>2140</v>
      </c>
    </row>
    <row r="692" spans="1:4">
      <c r="A692" s="1062">
        <v>691</v>
      </c>
      <c r="B692" t="s">
        <v>2125</v>
      </c>
      <c r="C692" t="s">
        <v>2141</v>
      </c>
      <c r="D692" t="s">
        <v>2142</v>
      </c>
    </row>
    <row r="693" spans="1:4">
      <c r="A693" s="1062">
        <v>692</v>
      </c>
      <c r="B693" t="s">
        <v>2125</v>
      </c>
      <c r="C693" t="s">
        <v>2125</v>
      </c>
      <c r="D693" t="s">
        <v>2126</v>
      </c>
    </row>
    <row r="694" spans="1:4">
      <c r="A694" s="1062">
        <v>693</v>
      </c>
      <c r="B694" t="s">
        <v>2125</v>
      </c>
      <c r="C694" t="s">
        <v>2143</v>
      </c>
      <c r="D694" t="s">
        <v>2144</v>
      </c>
    </row>
    <row r="695" spans="1:4">
      <c r="A695" s="1062">
        <v>694</v>
      </c>
      <c r="B695" t="s">
        <v>2125</v>
      </c>
      <c r="C695" t="s">
        <v>2145</v>
      </c>
      <c r="D695" t="s">
        <v>2146</v>
      </c>
    </row>
    <row r="696" spans="1:4">
      <c r="A696" s="1062">
        <v>695</v>
      </c>
      <c r="B696" t="s">
        <v>2125</v>
      </c>
      <c r="C696" t="s">
        <v>2147</v>
      </c>
      <c r="D696" t="s">
        <v>2148</v>
      </c>
    </row>
    <row r="697" spans="1:4">
      <c r="A697" s="1062">
        <v>696</v>
      </c>
      <c r="B697" t="s">
        <v>2125</v>
      </c>
      <c r="C697" t="s">
        <v>1676</v>
      </c>
      <c r="D697" t="s">
        <v>2149</v>
      </c>
    </row>
    <row r="698" spans="1:4">
      <c r="A698" s="1062">
        <v>697</v>
      </c>
      <c r="B698" t="s">
        <v>2125</v>
      </c>
      <c r="C698" t="s">
        <v>2150</v>
      </c>
      <c r="D698" t="s">
        <v>2151</v>
      </c>
    </row>
    <row r="699" spans="1:4">
      <c r="A699" s="1062">
        <v>698</v>
      </c>
      <c r="B699" t="s">
        <v>2125</v>
      </c>
      <c r="C699" t="s">
        <v>2152</v>
      </c>
      <c r="D699" t="s">
        <v>2153</v>
      </c>
    </row>
    <row r="700" spans="1:4">
      <c r="A700" s="1062">
        <v>699</v>
      </c>
      <c r="B700" t="s">
        <v>2125</v>
      </c>
      <c r="C700" t="s">
        <v>2154</v>
      </c>
      <c r="D700" t="s">
        <v>2155</v>
      </c>
    </row>
    <row r="701" spans="1:4">
      <c r="A701" s="1062">
        <v>700</v>
      </c>
      <c r="B701" t="s">
        <v>2156</v>
      </c>
      <c r="C701" t="s">
        <v>2158</v>
      </c>
      <c r="D701" t="s">
        <v>2159</v>
      </c>
    </row>
    <row r="702" spans="1:4">
      <c r="A702" s="1062">
        <v>701</v>
      </c>
      <c r="B702" t="s">
        <v>2156</v>
      </c>
      <c r="C702" t="s">
        <v>2160</v>
      </c>
      <c r="D702" t="s">
        <v>2161</v>
      </c>
    </row>
    <row r="703" spans="1:4">
      <c r="A703" s="1062">
        <v>702</v>
      </c>
      <c r="B703" t="s">
        <v>2156</v>
      </c>
      <c r="C703" t="s">
        <v>2162</v>
      </c>
      <c r="D703" t="s">
        <v>2163</v>
      </c>
    </row>
    <row r="704" spans="1:4">
      <c r="A704" s="1062">
        <v>703</v>
      </c>
      <c r="B704" t="s">
        <v>2156</v>
      </c>
      <c r="C704" t="s">
        <v>2164</v>
      </c>
      <c r="D704" t="s">
        <v>2165</v>
      </c>
    </row>
    <row r="705" spans="1:4">
      <c r="A705" s="1062">
        <v>704</v>
      </c>
      <c r="B705" t="s">
        <v>2156</v>
      </c>
      <c r="C705" t="s">
        <v>2166</v>
      </c>
      <c r="D705" t="s">
        <v>2167</v>
      </c>
    </row>
    <row r="706" spans="1:4">
      <c r="A706" s="1062">
        <v>705</v>
      </c>
      <c r="B706" t="s">
        <v>2156</v>
      </c>
      <c r="C706" t="s">
        <v>2168</v>
      </c>
      <c r="D706" t="s">
        <v>2169</v>
      </c>
    </row>
    <row r="707" spans="1:4">
      <c r="A707" s="1062">
        <v>706</v>
      </c>
      <c r="B707" t="s">
        <v>2156</v>
      </c>
      <c r="C707" t="s">
        <v>2170</v>
      </c>
      <c r="D707" t="s">
        <v>2171</v>
      </c>
    </row>
    <row r="708" spans="1:4">
      <c r="A708" s="1062">
        <v>707</v>
      </c>
      <c r="B708" t="s">
        <v>2156</v>
      </c>
      <c r="C708" t="s">
        <v>2172</v>
      </c>
      <c r="D708" t="s">
        <v>2173</v>
      </c>
    </row>
    <row r="709" spans="1:4">
      <c r="A709" s="1062">
        <v>708</v>
      </c>
      <c r="B709" t="s">
        <v>2156</v>
      </c>
      <c r="C709" t="s">
        <v>2174</v>
      </c>
      <c r="D709" t="s">
        <v>2175</v>
      </c>
    </row>
    <row r="710" spans="1:4">
      <c r="A710" s="1062">
        <v>709</v>
      </c>
      <c r="B710" t="s">
        <v>2156</v>
      </c>
      <c r="C710" t="s">
        <v>2176</v>
      </c>
      <c r="D710" t="s">
        <v>2177</v>
      </c>
    </row>
    <row r="711" spans="1:4">
      <c r="A711" s="1062">
        <v>710</v>
      </c>
      <c r="B711" t="s">
        <v>2156</v>
      </c>
      <c r="C711" t="s">
        <v>2178</v>
      </c>
      <c r="D711" t="s">
        <v>2179</v>
      </c>
    </row>
    <row r="712" spans="1:4">
      <c r="A712" s="1062">
        <v>711</v>
      </c>
      <c r="B712" t="s">
        <v>2156</v>
      </c>
      <c r="C712" t="s">
        <v>2180</v>
      </c>
      <c r="D712" t="s">
        <v>2181</v>
      </c>
    </row>
    <row r="713" spans="1:4">
      <c r="A713" s="1062">
        <v>712</v>
      </c>
      <c r="B713" t="s">
        <v>2156</v>
      </c>
      <c r="C713" t="s">
        <v>2182</v>
      </c>
      <c r="D713" t="s">
        <v>2183</v>
      </c>
    </row>
    <row r="714" spans="1:4">
      <c r="A714" s="1062">
        <v>713</v>
      </c>
      <c r="B714" t="s">
        <v>2156</v>
      </c>
      <c r="C714" t="s">
        <v>2184</v>
      </c>
      <c r="D714" t="s">
        <v>2185</v>
      </c>
    </row>
    <row r="715" spans="1:4">
      <c r="A715" s="1062">
        <v>714</v>
      </c>
      <c r="B715" t="s">
        <v>2156</v>
      </c>
      <c r="C715" t="s">
        <v>2186</v>
      </c>
      <c r="D715" t="s">
        <v>2187</v>
      </c>
    </row>
    <row r="716" spans="1:4">
      <c r="A716" s="1062">
        <v>715</v>
      </c>
      <c r="B716" t="s">
        <v>2156</v>
      </c>
      <c r="C716" t="s">
        <v>2188</v>
      </c>
      <c r="D716" t="s">
        <v>2189</v>
      </c>
    </row>
    <row r="717" spans="1:4">
      <c r="A717" s="1062">
        <v>716</v>
      </c>
      <c r="B717" t="s">
        <v>2156</v>
      </c>
      <c r="C717" t="s">
        <v>2190</v>
      </c>
      <c r="D717" t="s">
        <v>2191</v>
      </c>
    </row>
    <row r="718" spans="1:4">
      <c r="A718" s="1062">
        <v>717</v>
      </c>
      <c r="B718" t="s">
        <v>2156</v>
      </c>
      <c r="C718" t="s">
        <v>2156</v>
      </c>
      <c r="D718" t="s">
        <v>2157</v>
      </c>
    </row>
    <row r="719" spans="1:4">
      <c r="A719" s="1062">
        <v>718</v>
      </c>
      <c r="B719" t="s">
        <v>2156</v>
      </c>
      <c r="C719" t="s">
        <v>2192</v>
      </c>
      <c r="D719" t="s">
        <v>2193</v>
      </c>
    </row>
    <row r="720" spans="1:4">
      <c r="A720" s="1062">
        <v>719</v>
      </c>
      <c r="B720" t="s">
        <v>2156</v>
      </c>
      <c r="C720" t="s">
        <v>2194</v>
      </c>
      <c r="D720" t="s">
        <v>2195</v>
      </c>
    </row>
    <row r="721" spans="1:4">
      <c r="A721" s="1062">
        <v>720</v>
      </c>
      <c r="B721" t="s">
        <v>2156</v>
      </c>
      <c r="C721" t="s">
        <v>2196</v>
      </c>
      <c r="D721" t="s">
        <v>2197</v>
      </c>
    </row>
    <row r="722" spans="1:4">
      <c r="A722" s="1062">
        <v>721</v>
      </c>
      <c r="B722" t="s">
        <v>2156</v>
      </c>
      <c r="C722" t="s">
        <v>1053</v>
      </c>
      <c r="D722" t="s">
        <v>2198</v>
      </c>
    </row>
    <row r="723" spans="1:4">
      <c r="A723" s="1062">
        <v>722</v>
      </c>
      <c r="B723" t="s">
        <v>2156</v>
      </c>
      <c r="C723" t="s">
        <v>2199</v>
      </c>
      <c r="D723" t="s">
        <v>2200</v>
      </c>
    </row>
    <row r="724" spans="1:4">
      <c r="A724" s="1062">
        <v>723</v>
      </c>
      <c r="B724" t="s">
        <v>2156</v>
      </c>
      <c r="C724" t="s">
        <v>2201</v>
      </c>
      <c r="D724" t="s">
        <v>2202</v>
      </c>
    </row>
    <row r="725" spans="1:4">
      <c r="A725" s="1062">
        <v>724</v>
      </c>
      <c r="B725" t="s">
        <v>2156</v>
      </c>
      <c r="C725" t="s">
        <v>2203</v>
      </c>
      <c r="D725" t="s">
        <v>2204</v>
      </c>
    </row>
    <row r="726" spans="1:4">
      <c r="A726" s="1062">
        <v>725</v>
      </c>
      <c r="B726" t="s">
        <v>2156</v>
      </c>
      <c r="C726" t="s">
        <v>2205</v>
      </c>
      <c r="D726" t="s">
        <v>2206</v>
      </c>
    </row>
    <row r="727" spans="1:4">
      <c r="A727" s="1062">
        <v>726</v>
      </c>
      <c r="B727" t="s">
        <v>2156</v>
      </c>
      <c r="C727" t="s">
        <v>2207</v>
      </c>
      <c r="D727" t="s">
        <v>2208</v>
      </c>
    </row>
    <row r="728" spans="1:4">
      <c r="A728" s="1062">
        <v>727</v>
      </c>
      <c r="B728" t="s">
        <v>2156</v>
      </c>
      <c r="C728" t="s">
        <v>2209</v>
      </c>
      <c r="D728" t="s">
        <v>2210</v>
      </c>
    </row>
    <row r="729" spans="1:4">
      <c r="A729" s="1062">
        <v>728</v>
      </c>
      <c r="B729" t="s">
        <v>2211</v>
      </c>
      <c r="C729" t="s">
        <v>2213</v>
      </c>
      <c r="D729" t="s">
        <v>2214</v>
      </c>
    </row>
    <row r="730" spans="1:4">
      <c r="A730" s="1062">
        <v>729</v>
      </c>
      <c r="B730" t="s">
        <v>2211</v>
      </c>
      <c r="C730" t="s">
        <v>2215</v>
      </c>
      <c r="D730" t="s">
        <v>2216</v>
      </c>
    </row>
    <row r="731" spans="1:4">
      <c r="A731" s="1062">
        <v>730</v>
      </c>
      <c r="B731" t="s">
        <v>2211</v>
      </c>
      <c r="C731" t="s">
        <v>2217</v>
      </c>
      <c r="D731" t="s">
        <v>2218</v>
      </c>
    </row>
    <row r="732" spans="1:4">
      <c r="A732" s="1062">
        <v>731</v>
      </c>
      <c r="B732" t="s">
        <v>2211</v>
      </c>
      <c r="C732" t="s">
        <v>2219</v>
      </c>
      <c r="D732" t="s">
        <v>2220</v>
      </c>
    </row>
    <row r="733" spans="1:4">
      <c r="A733" s="1062">
        <v>732</v>
      </c>
      <c r="B733" t="s">
        <v>2211</v>
      </c>
      <c r="C733" t="s">
        <v>2221</v>
      </c>
      <c r="D733" t="s">
        <v>2222</v>
      </c>
    </row>
    <row r="734" spans="1:4">
      <c r="A734" s="1062">
        <v>733</v>
      </c>
      <c r="B734" t="s">
        <v>2211</v>
      </c>
      <c r="C734" t="s">
        <v>2223</v>
      </c>
      <c r="D734" t="s">
        <v>2224</v>
      </c>
    </row>
    <row r="735" spans="1:4">
      <c r="A735" s="1062">
        <v>734</v>
      </c>
      <c r="B735" t="s">
        <v>2211</v>
      </c>
      <c r="C735" t="s">
        <v>2225</v>
      </c>
      <c r="D735" t="s">
        <v>2226</v>
      </c>
    </row>
    <row r="736" spans="1:4">
      <c r="A736" s="1062">
        <v>735</v>
      </c>
      <c r="B736" t="s">
        <v>2211</v>
      </c>
      <c r="C736" t="s">
        <v>2227</v>
      </c>
      <c r="D736" t="s">
        <v>2228</v>
      </c>
    </row>
    <row r="737" spans="1:4">
      <c r="A737" s="1062">
        <v>736</v>
      </c>
      <c r="B737" t="s">
        <v>2211</v>
      </c>
      <c r="C737" t="s">
        <v>2229</v>
      </c>
      <c r="D737" t="s">
        <v>2230</v>
      </c>
    </row>
    <row r="738" spans="1:4">
      <c r="A738" s="1062">
        <v>737</v>
      </c>
      <c r="B738" t="s">
        <v>2211</v>
      </c>
      <c r="C738" t="s">
        <v>2231</v>
      </c>
      <c r="D738" t="s">
        <v>2232</v>
      </c>
    </row>
    <row r="739" spans="1:4">
      <c r="A739" s="1062">
        <v>738</v>
      </c>
      <c r="B739" t="s">
        <v>2211</v>
      </c>
      <c r="C739" t="s">
        <v>2233</v>
      </c>
      <c r="D739" t="s">
        <v>2234</v>
      </c>
    </row>
    <row r="740" spans="1:4">
      <c r="A740" s="1062">
        <v>739</v>
      </c>
      <c r="B740" t="s">
        <v>2211</v>
      </c>
      <c r="C740" t="s">
        <v>1704</v>
      </c>
      <c r="D740" t="s">
        <v>2235</v>
      </c>
    </row>
    <row r="741" spans="1:4">
      <c r="A741" s="1062">
        <v>740</v>
      </c>
      <c r="B741" t="s">
        <v>2211</v>
      </c>
      <c r="C741" t="s">
        <v>2236</v>
      </c>
      <c r="D741" t="s">
        <v>2237</v>
      </c>
    </row>
    <row r="742" spans="1:4">
      <c r="A742" s="1062">
        <v>741</v>
      </c>
      <c r="B742" t="s">
        <v>2211</v>
      </c>
      <c r="C742" t="s">
        <v>2238</v>
      </c>
      <c r="D742" t="s">
        <v>2239</v>
      </c>
    </row>
    <row r="743" spans="1:4">
      <c r="A743" s="1062">
        <v>742</v>
      </c>
      <c r="B743" t="s">
        <v>2211</v>
      </c>
      <c r="C743" t="s">
        <v>2211</v>
      </c>
      <c r="D743" t="s">
        <v>2212</v>
      </c>
    </row>
    <row r="744" spans="1:4">
      <c r="A744" s="1062">
        <v>743</v>
      </c>
      <c r="B744" t="s">
        <v>2211</v>
      </c>
      <c r="C744" t="s">
        <v>2240</v>
      </c>
      <c r="D744" t="s">
        <v>2241</v>
      </c>
    </row>
    <row r="745" spans="1:4">
      <c r="A745" s="1062">
        <v>744</v>
      </c>
      <c r="B745" t="s">
        <v>2211</v>
      </c>
      <c r="C745" t="s">
        <v>2242</v>
      </c>
      <c r="D745" t="s">
        <v>2243</v>
      </c>
    </row>
    <row r="746" spans="1:4">
      <c r="A746" s="1062">
        <v>745</v>
      </c>
      <c r="B746" t="s">
        <v>2211</v>
      </c>
      <c r="C746" t="s">
        <v>2244</v>
      </c>
      <c r="D746" t="s">
        <v>2245</v>
      </c>
    </row>
    <row r="747" spans="1:4">
      <c r="A747" s="1062">
        <v>746</v>
      </c>
      <c r="B747" t="s">
        <v>2211</v>
      </c>
      <c r="C747" t="s">
        <v>2246</v>
      </c>
      <c r="D747" t="s">
        <v>2247</v>
      </c>
    </row>
    <row r="748" spans="1:4">
      <c r="A748" s="1062">
        <v>747</v>
      </c>
      <c r="B748" t="s">
        <v>2211</v>
      </c>
      <c r="C748" t="s">
        <v>2248</v>
      </c>
      <c r="D748" t="s">
        <v>2249</v>
      </c>
    </row>
    <row r="749" spans="1:4">
      <c r="A749" s="1062">
        <v>748</v>
      </c>
      <c r="B749" t="s">
        <v>2211</v>
      </c>
      <c r="C749" t="s">
        <v>2250</v>
      </c>
      <c r="D749" t="s">
        <v>2251</v>
      </c>
    </row>
    <row r="750" spans="1:4">
      <c r="A750" s="1062">
        <v>749</v>
      </c>
      <c r="B750" t="s">
        <v>2211</v>
      </c>
      <c r="C750" t="s">
        <v>2252</v>
      </c>
      <c r="D750" t="s">
        <v>2253</v>
      </c>
    </row>
    <row r="751" spans="1:4">
      <c r="A751" s="1062">
        <v>750</v>
      </c>
      <c r="B751" t="s">
        <v>2254</v>
      </c>
      <c r="C751" t="s">
        <v>2256</v>
      </c>
      <c r="D751" t="s">
        <v>2257</v>
      </c>
    </row>
    <row r="752" spans="1:4">
      <c r="A752" s="1062">
        <v>751</v>
      </c>
      <c r="B752" t="s">
        <v>2254</v>
      </c>
      <c r="C752" t="s">
        <v>2258</v>
      </c>
      <c r="D752" t="s">
        <v>2259</v>
      </c>
    </row>
    <row r="753" spans="1:4">
      <c r="A753" s="1062">
        <v>752</v>
      </c>
      <c r="B753" t="s">
        <v>2254</v>
      </c>
      <c r="C753" t="s">
        <v>2260</v>
      </c>
      <c r="D753" t="s">
        <v>2261</v>
      </c>
    </row>
    <row r="754" spans="1:4">
      <c r="A754" s="1062">
        <v>753</v>
      </c>
      <c r="B754" t="s">
        <v>2254</v>
      </c>
      <c r="C754" t="s">
        <v>2262</v>
      </c>
      <c r="D754" t="s">
        <v>2263</v>
      </c>
    </row>
    <row r="755" spans="1:4">
      <c r="A755" s="1062">
        <v>754</v>
      </c>
      <c r="B755" t="s">
        <v>2254</v>
      </c>
      <c r="C755" t="s">
        <v>2264</v>
      </c>
      <c r="D755" t="s">
        <v>2265</v>
      </c>
    </row>
    <row r="756" spans="1:4">
      <c r="A756" s="1062">
        <v>755</v>
      </c>
      <c r="B756" t="s">
        <v>2254</v>
      </c>
      <c r="C756" t="s">
        <v>2266</v>
      </c>
      <c r="D756" t="s">
        <v>2267</v>
      </c>
    </row>
    <row r="757" spans="1:4">
      <c r="A757" s="1062">
        <v>756</v>
      </c>
      <c r="B757" t="s">
        <v>2254</v>
      </c>
      <c r="C757" t="s">
        <v>2268</v>
      </c>
      <c r="D757" t="s">
        <v>2269</v>
      </c>
    </row>
    <row r="758" spans="1:4">
      <c r="A758" s="1062">
        <v>757</v>
      </c>
      <c r="B758" t="s">
        <v>2254</v>
      </c>
      <c r="C758" t="s">
        <v>2270</v>
      </c>
      <c r="D758" t="s">
        <v>2271</v>
      </c>
    </row>
    <row r="759" spans="1:4">
      <c r="A759" s="1062">
        <v>758</v>
      </c>
      <c r="B759" t="s">
        <v>2254</v>
      </c>
      <c r="C759" t="s">
        <v>2272</v>
      </c>
      <c r="D759" t="s">
        <v>2273</v>
      </c>
    </row>
    <row r="760" spans="1:4">
      <c r="A760" s="1062">
        <v>759</v>
      </c>
      <c r="B760" t="s">
        <v>2254</v>
      </c>
      <c r="C760" t="s">
        <v>2274</v>
      </c>
      <c r="D760" t="s">
        <v>2275</v>
      </c>
    </row>
    <row r="761" spans="1:4">
      <c r="A761" s="1062">
        <v>760</v>
      </c>
      <c r="B761" t="s">
        <v>2254</v>
      </c>
      <c r="C761" t="s">
        <v>2276</v>
      </c>
      <c r="D761" t="s">
        <v>2277</v>
      </c>
    </row>
    <row r="762" spans="1:4">
      <c r="A762" s="1062">
        <v>761</v>
      </c>
      <c r="B762" t="s">
        <v>2254</v>
      </c>
      <c r="C762" t="s">
        <v>2278</v>
      </c>
      <c r="D762" t="s">
        <v>2279</v>
      </c>
    </row>
    <row r="763" spans="1:4">
      <c r="A763" s="1062">
        <v>762</v>
      </c>
      <c r="B763" t="s">
        <v>2254</v>
      </c>
      <c r="C763" t="s">
        <v>2280</v>
      </c>
      <c r="D763" t="s">
        <v>2281</v>
      </c>
    </row>
    <row r="764" spans="1:4">
      <c r="A764" s="1062">
        <v>763</v>
      </c>
      <c r="B764" t="s">
        <v>2254</v>
      </c>
      <c r="C764" t="s">
        <v>2282</v>
      </c>
      <c r="D764" t="s">
        <v>2283</v>
      </c>
    </row>
    <row r="765" spans="1:4">
      <c r="A765" s="1062">
        <v>764</v>
      </c>
      <c r="B765" t="s">
        <v>2254</v>
      </c>
      <c r="C765" t="s">
        <v>2284</v>
      </c>
      <c r="D765" t="s">
        <v>2285</v>
      </c>
    </row>
    <row r="766" spans="1:4">
      <c r="A766" s="1062">
        <v>765</v>
      </c>
      <c r="B766" t="s">
        <v>2254</v>
      </c>
      <c r="C766" t="s">
        <v>2286</v>
      </c>
      <c r="D766" t="s">
        <v>2287</v>
      </c>
    </row>
    <row r="767" spans="1:4">
      <c r="A767" s="1062">
        <v>766</v>
      </c>
      <c r="B767" t="s">
        <v>2254</v>
      </c>
      <c r="C767" t="s">
        <v>2288</v>
      </c>
      <c r="D767" t="s">
        <v>2289</v>
      </c>
    </row>
    <row r="768" spans="1:4">
      <c r="A768" s="1062">
        <v>767</v>
      </c>
      <c r="B768" t="s">
        <v>2254</v>
      </c>
      <c r="C768" t="s">
        <v>2290</v>
      </c>
      <c r="D768" t="s">
        <v>2291</v>
      </c>
    </row>
    <row r="769" spans="1:4">
      <c r="A769" s="1062">
        <v>768</v>
      </c>
      <c r="B769" t="s">
        <v>2254</v>
      </c>
      <c r="C769" t="s">
        <v>2292</v>
      </c>
      <c r="D769" t="s">
        <v>2293</v>
      </c>
    </row>
    <row r="770" spans="1:4">
      <c r="A770" s="1062">
        <v>769</v>
      </c>
      <c r="B770" t="s">
        <v>2254</v>
      </c>
      <c r="C770" t="s">
        <v>2254</v>
      </c>
      <c r="D770" t="s">
        <v>2255</v>
      </c>
    </row>
    <row r="771" spans="1:4">
      <c r="A771" s="1062">
        <v>770</v>
      </c>
      <c r="B771" t="s">
        <v>2254</v>
      </c>
      <c r="C771" t="s">
        <v>2294</v>
      </c>
      <c r="D771" t="s">
        <v>2295</v>
      </c>
    </row>
    <row r="772" spans="1:4">
      <c r="A772" s="1062">
        <v>771</v>
      </c>
      <c r="B772" t="s">
        <v>2254</v>
      </c>
      <c r="C772" t="s">
        <v>2296</v>
      </c>
      <c r="D772" t="s">
        <v>2297</v>
      </c>
    </row>
    <row r="773" spans="1:4">
      <c r="A773" s="1062">
        <v>772</v>
      </c>
      <c r="B773" t="s">
        <v>2254</v>
      </c>
      <c r="C773" t="s">
        <v>2298</v>
      </c>
      <c r="D773" t="s">
        <v>2299</v>
      </c>
    </row>
    <row r="774" spans="1:4">
      <c r="A774" s="1062">
        <v>773</v>
      </c>
      <c r="B774" t="s">
        <v>2254</v>
      </c>
      <c r="C774" t="s">
        <v>2300</v>
      </c>
      <c r="D774" t="s">
        <v>2301</v>
      </c>
    </row>
    <row r="775" spans="1:4">
      <c r="A775" s="1062">
        <v>774</v>
      </c>
      <c r="B775" t="s">
        <v>2254</v>
      </c>
      <c r="C775" t="s">
        <v>2302</v>
      </c>
      <c r="D775" t="s">
        <v>2303</v>
      </c>
    </row>
    <row r="776" spans="1:4">
      <c r="A776" s="1062">
        <v>775</v>
      </c>
      <c r="B776" t="s">
        <v>2254</v>
      </c>
      <c r="C776" t="s">
        <v>2304</v>
      </c>
      <c r="D776" t="s">
        <v>2305</v>
      </c>
    </row>
    <row r="777" spans="1:4">
      <c r="A777" s="1062">
        <v>776</v>
      </c>
      <c r="B777" t="s">
        <v>2254</v>
      </c>
      <c r="C777" t="s">
        <v>2306</v>
      </c>
      <c r="D777" t="s">
        <v>2307</v>
      </c>
    </row>
    <row r="778" spans="1:4">
      <c r="A778" s="1062">
        <v>777</v>
      </c>
      <c r="B778" t="s">
        <v>2254</v>
      </c>
      <c r="C778" t="s">
        <v>2308</v>
      </c>
      <c r="D778" t="s">
        <v>2309</v>
      </c>
    </row>
    <row r="779" spans="1:4">
      <c r="A779" s="1062">
        <v>778</v>
      </c>
      <c r="B779" t="s">
        <v>2310</v>
      </c>
      <c r="C779" t="s">
        <v>2312</v>
      </c>
      <c r="D779" t="s">
        <v>2313</v>
      </c>
    </row>
    <row r="780" spans="1:4">
      <c r="A780" s="1062">
        <v>779</v>
      </c>
      <c r="B780" t="s">
        <v>2310</v>
      </c>
      <c r="C780" t="s">
        <v>2314</v>
      </c>
      <c r="D780" t="s">
        <v>2315</v>
      </c>
    </row>
    <row r="781" spans="1:4">
      <c r="A781" s="1062">
        <v>780</v>
      </c>
      <c r="B781" t="s">
        <v>2310</v>
      </c>
      <c r="C781" t="s">
        <v>2316</v>
      </c>
      <c r="D781" t="s">
        <v>2317</v>
      </c>
    </row>
    <row r="782" spans="1:4">
      <c r="A782" s="1062">
        <v>781</v>
      </c>
      <c r="B782" t="s">
        <v>2310</v>
      </c>
      <c r="C782" t="s">
        <v>2318</v>
      </c>
      <c r="D782" t="s">
        <v>2319</v>
      </c>
    </row>
    <row r="783" spans="1:4">
      <c r="A783" s="1062">
        <v>782</v>
      </c>
      <c r="B783" t="s">
        <v>2310</v>
      </c>
      <c r="C783" t="s">
        <v>2320</v>
      </c>
      <c r="D783" t="s">
        <v>2321</v>
      </c>
    </row>
    <row r="784" spans="1:4">
      <c r="A784" s="1062">
        <v>783</v>
      </c>
      <c r="B784" t="s">
        <v>2310</v>
      </c>
      <c r="C784" t="s">
        <v>2322</v>
      </c>
      <c r="D784" t="s">
        <v>2323</v>
      </c>
    </row>
    <row r="785" spans="1:4">
      <c r="A785" s="1062">
        <v>784</v>
      </c>
      <c r="B785" t="s">
        <v>2310</v>
      </c>
      <c r="C785" t="s">
        <v>2324</v>
      </c>
      <c r="D785" t="s">
        <v>2325</v>
      </c>
    </row>
    <row r="786" spans="1:4">
      <c r="A786" s="1062">
        <v>785</v>
      </c>
      <c r="B786" t="s">
        <v>2310</v>
      </c>
      <c r="C786" t="s">
        <v>2326</v>
      </c>
      <c r="D786" t="s">
        <v>2327</v>
      </c>
    </row>
    <row r="787" spans="1:4">
      <c r="A787" s="1062">
        <v>786</v>
      </c>
      <c r="B787" t="s">
        <v>2310</v>
      </c>
      <c r="C787" t="s">
        <v>2328</v>
      </c>
      <c r="D787" t="s">
        <v>2329</v>
      </c>
    </row>
    <row r="788" spans="1:4">
      <c r="A788" s="1062">
        <v>787</v>
      </c>
      <c r="B788" t="s">
        <v>2310</v>
      </c>
      <c r="C788" t="s">
        <v>2330</v>
      </c>
      <c r="D788" t="s">
        <v>2331</v>
      </c>
    </row>
    <row r="789" spans="1:4">
      <c r="A789" s="1062">
        <v>788</v>
      </c>
      <c r="B789" t="s">
        <v>2310</v>
      </c>
      <c r="C789" t="s">
        <v>2332</v>
      </c>
      <c r="D789" t="s">
        <v>2333</v>
      </c>
    </row>
    <row r="790" spans="1:4">
      <c r="A790" s="1062">
        <v>789</v>
      </c>
      <c r="B790" t="s">
        <v>2310</v>
      </c>
      <c r="C790" t="s">
        <v>2334</v>
      </c>
      <c r="D790" t="s">
        <v>2335</v>
      </c>
    </row>
    <row r="791" spans="1:4">
      <c r="A791" s="1062">
        <v>790</v>
      </c>
      <c r="B791" t="s">
        <v>2310</v>
      </c>
      <c r="C791" t="s">
        <v>2336</v>
      </c>
      <c r="D791" t="s">
        <v>2337</v>
      </c>
    </row>
    <row r="792" spans="1:4">
      <c r="A792" s="1062">
        <v>791</v>
      </c>
      <c r="B792" t="s">
        <v>2310</v>
      </c>
      <c r="C792" t="s">
        <v>2310</v>
      </c>
      <c r="D792" t="s">
        <v>2311</v>
      </c>
    </row>
    <row r="793" spans="1:4">
      <c r="A793" s="1062">
        <v>792</v>
      </c>
      <c r="B793" t="s">
        <v>2310</v>
      </c>
      <c r="C793" t="s">
        <v>2338</v>
      </c>
      <c r="D793" t="s">
        <v>2339</v>
      </c>
    </row>
    <row r="794" spans="1:4">
      <c r="A794" s="1062">
        <v>793</v>
      </c>
      <c r="B794" t="s">
        <v>2310</v>
      </c>
      <c r="C794" t="s">
        <v>2340</v>
      </c>
      <c r="D794" t="s">
        <v>2341</v>
      </c>
    </row>
    <row r="795" spans="1:4">
      <c r="A795" s="1062">
        <v>794</v>
      </c>
      <c r="B795" t="s">
        <v>2310</v>
      </c>
      <c r="C795" t="s">
        <v>2342</v>
      </c>
      <c r="D795" t="s">
        <v>2343</v>
      </c>
    </row>
    <row r="796" spans="1:4">
      <c r="A796" s="1062">
        <v>795</v>
      </c>
      <c r="B796" t="s">
        <v>2310</v>
      </c>
      <c r="C796" t="s">
        <v>2344</v>
      </c>
      <c r="D796" t="s">
        <v>2345</v>
      </c>
    </row>
    <row r="797" spans="1:4">
      <c r="A797" s="1062">
        <v>796</v>
      </c>
      <c r="B797" t="s">
        <v>2310</v>
      </c>
      <c r="C797" t="s">
        <v>2346</v>
      </c>
      <c r="D797" t="s">
        <v>2347</v>
      </c>
    </row>
    <row r="798" spans="1:4">
      <c r="A798" s="1062">
        <v>797</v>
      </c>
      <c r="B798" t="s">
        <v>2310</v>
      </c>
      <c r="C798" t="s">
        <v>2348</v>
      </c>
      <c r="D798" t="s">
        <v>2349</v>
      </c>
    </row>
    <row r="799" spans="1:4">
      <c r="A799" s="1062">
        <v>798</v>
      </c>
      <c r="B799" t="s">
        <v>2310</v>
      </c>
      <c r="C799" t="s">
        <v>2350</v>
      </c>
      <c r="D799" t="s">
        <v>2351</v>
      </c>
    </row>
    <row r="800" spans="1:4">
      <c r="A800" s="1062">
        <v>799</v>
      </c>
      <c r="B800" t="s">
        <v>2352</v>
      </c>
      <c r="C800" t="s">
        <v>2354</v>
      </c>
      <c r="D800" t="s">
        <v>2355</v>
      </c>
    </row>
    <row r="801" spans="1:4">
      <c r="A801" s="1062">
        <v>800</v>
      </c>
      <c r="B801" t="s">
        <v>2352</v>
      </c>
      <c r="C801" t="s">
        <v>1249</v>
      </c>
      <c r="D801" t="s">
        <v>2356</v>
      </c>
    </row>
    <row r="802" spans="1:4">
      <c r="A802" s="1062">
        <v>801</v>
      </c>
      <c r="B802" t="s">
        <v>2352</v>
      </c>
      <c r="C802" t="s">
        <v>1069</v>
      </c>
      <c r="D802" t="s">
        <v>2357</v>
      </c>
    </row>
    <row r="803" spans="1:4">
      <c r="A803" s="1062">
        <v>802</v>
      </c>
      <c r="B803" t="s">
        <v>2352</v>
      </c>
      <c r="C803" t="s">
        <v>2358</v>
      </c>
      <c r="D803" t="s">
        <v>2359</v>
      </c>
    </row>
    <row r="804" spans="1:4">
      <c r="A804" s="1062">
        <v>803</v>
      </c>
      <c r="B804" t="s">
        <v>2352</v>
      </c>
      <c r="C804" t="s">
        <v>2360</v>
      </c>
      <c r="D804" t="s">
        <v>2361</v>
      </c>
    </row>
    <row r="805" spans="1:4">
      <c r="A805" s="1062">
        <v>804</v>
      </c>
      <c r="B805" t="s">
        <v>2352</v>
      </c>
      <c r="C805" t="s">
        <v>2362</v>
      </c>
      <c r="D805" t="s">
        <v>2363</v>
      </c>
    </row>
    <row r="806" spans="1:4">
      <c r="A806" s="1062">
        <v>805</v>
      </c>
      <c r="B806" t="s">
        <v>2352</v>
      </c>
      <c r="C806" t="s">
        <v>2364</v>
      </c>
      <c r="D806" t="s">
        <v>2365</v>
      </c>
    </row>
    <row r="807" spans="1:4">
      <c r="A807" s="1062">
        <v>806</v>
      </c>
      <c r="B807" t="s">
        <v>2352</v>
      </c>
      <c r="C807" t="s">
        <v>2366</v>
      </c>
      <c r="D807" t="s">
        <v>2367</v>
      </c>
    </row>
    <row r="808" spans="1:4">
      <c r="A808" s="1062">
        <v>807</v>
      </c>
      <c r="B808" t="s">
        <v>2352</v>
      </c>
      <c r="C808" t="s">
        <v>2368</v>
      </c>
      <c r="D808" t="s">
        <v>2369</v>
      </c>
    </row>
    <row r="809" spans="1:4">
      <c r="A809" s="1062">
        <v>808</v>
      </c>
      <c r="B809" t="s">
        <v>2352</v>
      </c>
      <c r="C809" t="s">
        <v>2370</v>
      </c>
      <c r="D809" t="s">
        <v>2371</v>
      </c>
    </row>
    <row r="810" spans="1:4">
      <c r="A810" s="1062">
        <v>809</v>
      </c>
      <c r="B810" t="s">
        <v>2352</v>
      </c>
      <c r="C810" t="s">
        <v>2372</v>
      </c>
      <c r="D810" t="s">
        <v>2373</v>
      </c>
    </row>
    <row r="811" spans="1:4">
      <c r="A811" s="1062">
        <v>810</v>
      </c>
      <c r="B811" t="s">
        <v>2352</v>
      </c>
      <c r="C811" t="s">
        <v>2374</v>
      </c>
      <c r="D811" t="s">
        <v>2375</v>
      </c>
    </row>
    <row r="812" spans="1:4">
      <c r="A812" s="1062">
        <v>811</v>
      </c>
      <c r="B812" t="s">
        <v>2352</v>
      </c>
      <c r="C812" t="s">
        <v>2376</v>
      </c>
      <c r="D812" t="s">
        <v>2377</v>
      </c>
    </row>
    <row r="813" spans="1:4">
      <c r="A813" s="1062">
        <v>812</v>
      </c>
      <c r="B813" t="s">
        <v>2352</v>
      </c>
      <c r="C813" t="s">
        <v>2378</v>
      </c>
      <c r="D813" t="s">
        <v>2379</v>
      </c>
    </row>
    <row r="814" spans="1:4">
      <c r="A814" s="1062">
        <v>813</v>
      </c>
      <c r="B814" t="s">
        <v>2352</v>
      </c>
      <c r="C814" t="s">
        <v>2380</v>
      </c>
      <c r="D814" t="s">
        <v>2381</v>
      </c>
    </row>
    <row r="815" spans="1:4">
      <c r="A815" s="1062">
        <v>814</v>
      </c>
      <c r="B815" t="s">
        <v>2352</v>
      </c>
      <c r="C815" t="s">
        <v>2352</v>
      </c>
      <c r="D815" t="s">
        <v>2353</v>
      </c>
    </row>
    <row r="816" spans="1:4">
      <c r="A816" s="1062">
        <v>815</v>
      </c>
      <c r="B816" t="s">
        <v>2352</v>
      </c>
      <c r="C816" t="s">
        <v>2382</v>
      </c>
      <c r="D816" t="s">
        <v>2383</v>
      </c>
    </row>
    <row r="817" spans="1:4">
      <c r="A817" s="1062">
        <v>816</v>
      </c>
      <c r="B817" t="s">
        <v>2352</v>
      </c>
      <c r="C817" t="s">
        <v>2384</v>
      </c>
      <c r="D817" t="s">
        <v>2385</v>
      </c>
    </row>
    <row r="818" spans="1:4">
      <c r="A818" s="1062">
        <v>817</v>
      </c>
      <c r="B818" t="s">
        <v>2352</v>
      </c>
      <c r="C818" t="s">
        <v>2386</v>
      </c>
      <c r="D818" t="s">
        <v>2387</v>
      </c>
    </row>
    <row r="819" spans="1:4">
      <c r="A819" s="1062">
        <v>818</v>
      </c>
      <c r="B819" t="s">
        <v>2352</v>
      </c>
      <c r="C819" t="s">
        <v>2388</v>
      </c>
      <c r="D819" t="s">
        <v>2389</v>
      </c>
    </row>
    <row r="820" spans="1:4">
      <c r="A820" s="1062">
        <v>819</v>
      </c>
      <c r="B820" t="s">
        <v>2352</v>
      </c>
      <c r="C820" t="s">
        <v>2390</v>
      </c>
      <c r="D820" t="s">
        <v>2391</v>
      </c>
    </row>
    <row r="821" spans="1:4">
      <c r="A821" s="1062">
        <v>820</v>
      </c>
      <c r="B821" t="s">
        <v>2352</v>
      </c>
      <c r="C821" t="s">
        <v>2392</v>
      </c>
      <c r="D821" t="s">
        <v>2393</v>
      </c>
    </row>
    <row r="822" spans="1:4">
      <c r="A822" s="1062">
        <v>821</v>
      </c>
      <c r="B822" t="s">
        <v>2352</v>
      </c>
      <c r="C822" t="s">
        <v>2394</v>
      </c>
      <c r="D822" t="s">
        <v>2395</v>
      </c>
    </row>
    <row r="823" spans="1:4">
      <c r="A823" s="1062">
        <v>822</v>
      </c>
      <c r="B823" t="s">
        <v>2352</v>
      </c>
      <c r="C823" t="s">
        <v>2396</v>
      </c>
      <c r="D823" t="s">
        <v>2397</v>
      </c>
    </row>
    <row r="824" spans="1:4">
      <c r="A824" s="1062">
        <v>823</v>
      </c>
      <c r="B824" t="s">
        <v>2398</v>
      </c>
      <c r="C824" t="s">
        <v>2400</v>
      </c>
      <c r="D824" t="s">
        <v>2401</v>
      </c>
    </row>
    <row r="825" spans="1:4">
      <c r="A825" s="1062">
        <v>824</v>
      </c>
      <c r="B825" t="s">
        <v>2398</v>
      </c>
      <c r="C825" t="s">
        <v>2402</v>
      </c>
      <c r="D825" t="s">
        <v>2403</v>
      </c>
    </row>
    <row r="826" spans="1:4">
      <c r="A826" s="1062">
        <v>825</v>
      </c>
      <c r="B826" t="s">
        <v>2398</v>
      </c>
      <c r="C826" t="s">
        <v>2404</v>
      </c>
      <c r="D826" t="s">
        <v>2405</v>
      </c>
    </row>
    <row r="827" spans="1:4">
      <c r="A827" s="1062">
        <v>826</v>
      </c>
      <c r="B827" t="s">
        <v>2398</v>
      </c>
      <c r="C827" t="s">
        <v>2406</v>
      </c>
      <c r="D827" t="s">
        <v>2407</v>
      </c>
    </row>
    <row r="828" spans="1:4">
      <c r="A828" s="1062">
        <v>827</v>
      </c>
      <c r="B828" t="s">
        <v>2398</v>
      </c>
      <c r="C828" t="s">
        <v>2408</v>
      </c>
      <c r="D828" t="s">
        <v>2409</v>
      </c>
    </row>
    <row r="829" spans="1:4">
      <c r="A829" s="1062">
        <v>828</v>
      </c>
      <c r="B829" t="s">
        <v>2398</v>
      </c>
      <c r="C829" t="s">
        <v>2410</v>
      </c>
      <c r="D829" t="s">
        <v>2411</v>
      </c>
    </row>
    <row r="830" spans="1:4">
      <c r="A830" s="1062">
        <v>829</v>
      </c>
      <c r="B830" t="s">
        <v>2398</v>
      </c>
      <c r="C830" t="s">
        <v>2412</v>
      </c>
      <c r="D830" t="s">
        <v>2413</v>
      </c>
    </row>
    <row r="831" spans="1:4">
      <c r="A831" s="1062">
        <v>830</v>
      </c>
      <c r="B831" t="s">
        <v>2398</v>
      </c>
      <c r="C831" t="s">
        <v>2414</v>
      </c>
      <c r="D831" t="s">
        <v>2415</v>
      </c>
    </row>
    <row r="832" spans="1:4">
      <c r="A832" s="1062">
        <v>831</v>
      </c>
      <c r="B832" t="s">
        <v>2398</v>
      </c>
      <c r="C832" t="s">
        <v>2416</v>
      </c>
      <c r="D832" t="s">
        <v>2417</v>
      </c>
    </row>
    <row r="833" spans="1:4">
      <c r="A833" s="1062">
        <v>832</v>
      </c>
      <c r="B833" t="s">
        <v>2398</v>
      </c>
      <c r="C833" t="s">
        <v>1435</v>
      </c>
      <c r="D833" t="s">
        <v>2418</v>
      </c>
    </row>
    <row r="834" spans="1:4">
      <c r="A834" s="1062">
        <v>833</v>
      </c>
      <c r="B834" t="s">
        <v>2398</v>
      </c>
      <c r="C834" t="s">
        <v>1847</v>
      </c>
      <c r="D834" t="s">
        <v>2419</v>
      </c>
    </row>
    <row r="835" spans="1:4">
      <c r="A835" s="1062">
        <v>834</v>
      </c>
      <c r="B835" t="s">
        <v>2398</v>
      </c>
      <c r="C835" t="s">
        <v>2290</v>
      </c>
      <c r="D835" t="s">
        <v>2420</v>
      </c>
    </row>
    <row r="836" spans="1:4">
      <c r="A836" s="1062">
        <v>835</v>
      </c>
      <c r="B836" t="s">
        <v>2398</v>
      </c>
      <c r="C836" t="s">
        <v>2421</v>
      </c>
      <c r="D836" t="s">
        <v>2422</v>
      </c>
    </row>
    <row r="837" spans="1:4">
      <c r="A837" s="1062">
        <v>836</v>
      </c>
      <c r="B837" t="s">
        <v>2398</v>
      </c>
      <c r="C837" t="s">
        <v>2398</v>
      </c>
      <c r="D837" t="s">
        <v>2399</v>
      </c>
    </row>
    <row r="838" spans="1:4">
      <c r="A838" s="1062">
        <v>837</v>
      </c>
      <c r="B838" t="s">
        <v>2398</v>
      </c>
      <c r="C838" t="s">
        <v>2423</v>
      </c>
      <c r="D838" t="s">
        <v>2424</v>
      </c>
    </row>
    <row r="839" spans="1:4">
      <c r="A839" s="1062">
        <v>838</v>
      </c>
      <c r="B839" t="s">
        <v>2398</v>
      </c>
      <c r="C839" t="s">
        <v>2425</v>
      </c>
      <c r="D839" t="s">
        <v>2426</v>
      </c>
    </row>
    <row r="840" spans="1:4">
      <c r="A840" s="1062">
        <v>839</v>
      </c>
      <c r="B840" t="s">
        <v>2398</v>
      </c>
      <c r="C840" t="s">
        <v>2427</v>
      </c>
      <c r="D840" t="s">
        <v>2428</v>
      </c>
    </row>
    <row r="841" spans="1:4">
      <c r="A841" s="1062">
        <v>840</v>
      </c>
      <c r="B841" t="s">
        <v>2398</v>
      </c>
      <c r="C841" t="s">
        <v>2429</v>
      </c>
      <c r="D841" t="s">
        <v>2430</v>
      </c>
    </row>
    <row r="842" spans="1:4">
      <c r="A842" s="1062">
        <v>841</v>
      </c>
      <c r="B842" t="s">
        <v>2431</v>
      </c>
      <c r="C842" t="s">
        <v>2433</v>
      </c>
      <c r="D842" t="s">
        <v>2434</v>
      </c>
    </row>
    <row r="843" spans="1:4">
      <c r="A843" s="1062">
        <v>842</v>
      </c>
      <c r="B843" t="s">
        <v>2431</v>
      </c>
      <c r="C843" t="s">
        <v>2435</v>
      </c>
      <c r="D843" t="s">
        <v>2436</v>
      </c>
    </row>
    <row r="844" spans="1:4">
      <c r="A844" s="1062">
        <v>843</v>
      </c>
      <c r="B844" t="s">
        <v>2431</v>
      </c>
      <c r="C844" t="s">
        <v>1143</v>
      </c>
      <c r="D844" t="s">
        <v>2437</v>
      </c>
    </row>
    <row r="845" spans="1:4">
      <c r="A845" s="1062">
        <v>844</v>
      </c>
      <c r="B845" t="s">
        <v>2431</v>
      </c>
      <c r="C845" t="s">
        <v>2438</v>
      </c>
      <c r="D845" t="s">
        <v>2439</v>
      </c>
    </row>
    <row r="846" spans="1:4">
      <c r="A846" s="1062">
        <v>845</v>
      </c>
      <c r="B846" t="s">
        <v>2431</v>
      </c>
      <c r="C846" t="s">
        <v>2440</v>
      </c>
      <c r="D846" t="s">
        <v>2441</v>
      </c>
    </row>
    <row r="847" spans="1:4">
      <c r="A847" s="1062">
        <v>846</v>
      </c>
      <c r="B847" t="s">
        <v>2431</v>
      </c>
      <c r="C847" t="s">
        <v>2442</v>
      </c>
      <c r="D847" t="s">
        <v>2443</v>
      </c>
    </row>
    <row r="848" spans="1:4">
      <c r="A848" s="1062">
        <v>847</v>
      </c>
      <c r="B848" t="s">
        <v>2431</v>
      </c>
      <c r="C848" t="s">
        <v>2444</v>
      </c>
      <c r="D848" t="s">
        <v>2445</v>
      </c>
    </row>
    <row r="849" spans="1:4">
      <c r="A849" s="1062">
        <v>848</v>
      </c>
      <c r="B849" t="s">
        <v>2431</v>
      </c>
      <c r="C849" t="s">
        <v>2446</v>
      </c>
      <c r="D849" t="s">
        <v>2447</v>
      </c>
    </row>
    <row r="850" spans="1:4">
      <c r="A850" s="1062">
        <v>849</v>
      </c>
      <c r="B850" t="s">
        <v>2431</v>
      </c>
      <c r="C850" t="s">
        <v>2448</v>
      </c>
      <c r="D850" t="s">
        <v>2449</v>
      </c>
    </row>
    <row r="851" spans="1:4">
      <c r="A851" s="1062">
        <v>850</v>
      </c>
      <c r="B851" t="s">
        <v>2431</v>
      </c>
      <c r="C851" t="s">
        <v>2450</v>
      </c>
      <c r="D851" t="s">
        <v>2451</v>
      </c>
    </row>
    <row r="852" spans="1:4">
      <c r="A852" s="1062">
        <v>851</v>
      </c>
      <c r="B852" t="s">
        <v>2431</v>
      </c>
      <c r="C852" t="s">
        <v>2452</v>
      </c>
      <c r="D852" t="s">
        <v>2453</v>
      </c>
    </row>
    <row r="853" spans="1:4">
      <c r="A853" s="1062">
        <v>852</v>
      </c>
      <c r="B853" t="s">
        <v>2431</v>
      </c>
      <c r="C853" t="s">
        <v>2454</v>
      </c>
      <c r="D853" t="s">
        <v>2455</v>
      </c>
    </row>
    <row r="854" spans="1:4">
      <c r="A854" s="1062">
        <v>853</v>
      </c>
      <c r="B854" t="s">
        <v>2431</v>
      </c>
      <c r="C854" t="s">
        <v>2456</v>
      </c>
      <c r="D854" t="s">
        <v>2457</v>
      </c>
    </row>
    <row r="855" spans="1:4">
      <c r="A855" s="1062">
        <v>854</v>
      </c>
      <c r="B855" t="s">
        <v>2431</v>
      </c>
      <c r="C855" t="s">
        <v>2458</v>
      </c>
      <c r="D855" t="s">
        <v>2459</v>
      </c>
    </row>
    <row r="856" spans="1:4">
      <c r="A856" s="1062">
        <v>855</v>
      </c>
      <c r="B856" t="s">
        <v>2431</v>
      </c>
      <c r="C856" t="s">
        <v>2460</v>
      </c>
      <c r="D856" t="s">
        <v>2461</v>
      </c>
    </row>
    <row r="857" spans="1:4">
      <c r="A857" s="1062">
        <v>856</v>
      </c>
      <c r="B857" t="s">
        <v>2431</v>
      </c>
      <c r="C857" t="s">
        <v>2462</v>
      </c>
      <c r="D857" t="s">
        <v>2463</v>
      </c>
    </row>
    <row r="858" spans="1:4">
      <c r="A858" s="1062">
        <v>857</v>
      </c>
      <c r="B858" t="s">
        <v>2431</v>
      </c>
      <c r="C858" t="s">
        <v>2464</v>
      </c>
      <c r="D858" t="s">
        <v>2465</v>
      </c>
    </row>
    <row r="859" spans="1:4">
      <c r="A859" s="1062">
        <v>858</v>
      </c>
      <c r="B859" t="s">
        <v>2431</v>
      </c>
      <c r="C859" t="s">
        <v>1845</v>
      </c>
      <c r="D859" t="s">
        <v>2466</v>
      </c>
    </row>
    <row r="860" spans="1:4">
      <c r="A860" s="1062">
        <v>859</v>
      </c>
      <c r="B860" t="s">
        <v>2431</v>
      </c>
      <c r="C860" t="s">
        <v>2467</v>
      </c>
      <c r="D860" t="s">
        <v>2468</v>
      </c>
    </row>
    <row r="861" spans="1:4">
      <c r="A861" s="1062">
        <v>860</v>
      </c>
      <c r="B861" t="s">
        <v>2431</v>
      </c>
      <c r="C861" t="s">
        <v>2431</v>
      </c>
      <c r="D861" t="s">
        <v>2432</v>
      </c>
    </row>
    <row r="862" spans="1:4">
      <c r="A862" s="1062">
        <v>861</v>
      </c>
      <c r="B862" t="s">
        <v>2431</v>
      </c>
      <c r="C862" t="s">
        <v>2469</v>
      </c>
      <c r="D862" t="s">
        <v>2470</v>
      </c>
    </row>
    <row r="863" spans="1:4">
      <c r="A863" s="1062">
        <v>862</v>
      </c>
      <c r="B863" t="s">
        <v>2431</v>
      </c>
      <c r="C863" t="s">
        <v>1710</v>
      </c>
      <c r="D863" t="s">
        <v>2471</v>
      </c>
    </row>
    <row r="864" spans="1:4">
      <c r="A864" s="1062">
        <v>863</v>
      </c>
      <c r="B864" t="s">
        <v>2472</v>
      </c>
      <c r="C864" t="s">
        <v>2474</v>
      </c>
      <c r="D864" t="s">
        <v>2475</v>
      </c>
    </row>
    <row r="865" spans="1:4">
      <c r="A865" s="1062">
        <v>864</v>
      </c>
      <c r="B865" t="s">
        <v>2472</v>
      </c>
      <c r="C865" t="s">
        <v>2476</v>
      </c>
      <c r="D865" t="s">
        <v>2477</v>
      </c>
    </row>
    <row r="866" spans="1:4">
      <c r="A866" s="1062">
        <v>865</v>
      </c>
      <c r="B866" t="s">
        <v>2472</v>
      </c>
      <c r="C866" t="s">
        <v>2478</v>
      </c>
      <c r="D866" t="s">
        <v>2479</v>
      </c>
    </row>
    <row r="867" spans="1:4">
      <c r="A867" s="1062">
        <v>866</v>
      </c>
      <c r="B867" t="s">
        <v>2472</v>
      </c>
      <c r="C867" t="s">
        <v>2480</v>
      </c>
      <c r="D867" t="s">
        <v>2481</v>
      </c>
    </row>
    <row r="868" spans="1:4">
      <c r="A868" s="1062">
        <v>867</v>
      </c>
      <c r="B868" t="s">
        <v>2472</v>
      </c>
      <c r="C868" t="s">
        <v>2482</v>
      </c>
      <c r="D868" t="s">
        <v>2483</v>
      </c>
    </row>
    <row r="869" spans="1:4">
      <c r="A869" s="1062">
        <v>868</v>
      </c>
      <c r="B869" t="s">
        <v>2472</v>
      </c>
      <c r="C869" t="s">
        <v>2484</v>
      </c>
      <c r="D869" t="s">
        <v>2485</v>
      </c>
    </row>
    <row r="870" spans="1:4">
      <c r="A870" s="1062">
        <v>869</v>
      </c>
      <c r="B870" t="s">
        <v>2472</v>
      </c>
      <c r="C870" t="s">
        <v>2486</v>
      </c>
      <c r="D870" t="s">
        <v>2487</v>
      </c>
    </row>
    <row r="871" spans="1:4">
      <c r="A871" s="1062">
        <v>870</v>
      </c>
      <c r="B871" t="s">
        <v>2472</v>
      </c>
      <c r="C871" t="s">
        <v>2488</v>
      </c>
      <c r="D871" t="s">
        <v>2489</v>
      </c>
    </row>
    <row r="872" spans="1:4">
      <c r="A872" s="1062">
        <v>871</v>
      </c>
      <c r="B872" t="s">
        <v>2472</v>
      </c>
      <c r="C872" t="s">
        <v>2490</v>
      </c>
      <c r="D872" t="s">
        <v>2491</v>
      </c>
    </row>
    <row r="873" spans="1:4">
      <c r="A873" s="1062">
        <v>872</v>
      </c>
      <c r="B873" t="s">
        <v>2472</v>
      </c>
      <c r="C873" t="s">
        <v>2492</v>
      </c>
      <c r="D873" t="s">
        <v>2493</v>
      </c>
    </row>
    <row r="874" spans="1:4">
      <c r="A874" s="1062">
        <v>873</v>
      </c>
      <c r="B874" t="s">
        <v>2472</v>
      </c>
      <c r="C874" t="s">
        <v>2494</v>
      </c>
      <c r="D874" t="s">
        <v>2495</v>
      </c>
    </row>
    <row r="875" spans="1:4">
      <c r="A875" s="1062">
        <v>874</v>
      </c>
      <c r="B875" t="s">
        <v>2472</v>
      </c>
      <c r="C875" t="s">
        <v>2496</v>
      </c>
      <c r="D875" t="s">
        <v>2497</v>
      </c>
    </row>
    <row r="876" spans="1:4">
      <c r="A876" s="1062">
        <v>875</v>
      </c>
      <c r="B876" t="s">
        <v>2472</v>
      </c>
      <c r="C876" t="s">
        <v>2498</v>
      </c>
      <c r="D876" t="s">
        <v>2499</v>
      </c>
    </row>
    <row r="877" spans="1:4">
      <c r="A877" s="1062">
        <v>876</v>
      </c>
      <c r="B877" t="s">
        <v>2472</v>
      </c>
      <c r="C877" t="s">
        <v>2500</v>
      </c>
      <c r="D877" t="s">
        <v>2501</v>
      </c>
    </row>
    <row r="878" spans="1:4">
      <c r="A878" s="1062">
        <v>877</v>
      </c>
      <c r="B878" t="s">
        <v>2472</v>
      </c>
      <c r="C878" t="s">
        <v>2502</v>
      </c>
      <c r="D878" t="s">
        <v>2503</v>
      </c>
    </row>
    <row r="879" spans="1:4">
      <c r="A879" s="1062">
        <v>878</v>
      </c>
      <c r="B879" t="s">
        <v>2472</v>
      </c>
      <c r="C879" t="s">
        <v>2504</v>
      </c>
      <c r="D879" t="s">
        <v>2505</v>
      </c>
    </row>
    <row r="880" spans="1:4">
      <c r="A880" s="1062">
        <v>879</v>
      </c>
      <c r="B880" t="s">
        <v>2472</v>
      </c>
      <c r="C880" t="s">
        <v>1119</v>
      </c>
      <c r="D880" t="s">
        <v>2506</v>
      </c>
    </row>
    <row r="881" spans="1:4">
      <c r="A881" s="1062">
        <v>880</v>
      </c>
      <c r="B881" t="s">
        <v>2472</v>
      </c>
      <c r="C881" t="s">
        <v>2507</v>
      </c>
      <c r="D881" t="s">
        <v>2508</v>
      </c>
    </row>
    <row r="882" spans="1:4">
      <c r="A882" s="1062">
        <v>881</v>
      </c>
      <c r="B882" t="s">
        <v>2472</v>
      </c>
      <c r="C882" t="s">
        <v>2509</v>
      </c>
      <c r="D882" t="s">
        <v>2510</v>
      </c>
    </row>
    <row r="883" spans="1:4">
      <c r="A883" s="1062">
        <v>882</v>
      </c>
      <c r="B883" t="s">
        <v>2472</v>
      </c>
      <c r="C883" t="s">
        <v>2511</v>
      </c>
      <c r="D883" t="s">
        <v>2512</v>
      </c>
    </row>
    <row r="884" spans="1:4">
      <c r="A884" s="1062">
        <v>883</v>
      </c>
      <c r="B884" t="s">
        <v>2472</v>
      </c>
      <c r="C884" t="s">
        <v>2513</v>
      </c>
      <c r="D884" t="s">
        <v>2514</v>
      </c>
    </row>
    <row r="885" spans="1:4">
      <c r="A885" s="1062">
        <v>884</v>
      </c>
      <c r="B885" t="s">
        <v>2472</v>
      </c>
      <c r="C885" t="s">
        <v>2472</v>
      </c>
      <c r="D885" t="s">
        <v>2473</v>
      </c>
    </row>
    <row r="886" spans="1:4">
      <c r="A886" s="1062">
        <v>885</v>
      </c>
      <c r="B886" t="s">
        <v>2472</v>
      </c>
      <c r="C886" t="s">
        <v>2515</v>
      </c>
      <c r="D886" t="s">
        <v>2516</v>
      </c>
    </row>
    <row r="887" spans="1:4">
      <c r="A887" s="1062">
        <v>886</v>
      </c>
      <c r="B887" t="s">
        <v>2472</v>
      </c>
      <c r="C887" t="s">
        <v>2517</v>
      </c>
      <c r="D887" t="s">
        <v>2518</v>
      </c>
    </row>
    <row r="888" spans="1:4">
      <c r="A888" s="1062">
        <v>887</v>
      </c>
      <c r="B888" t="s">
        <v>2519</v>
      </c>
      <c r="C888" t="s">
        <v>2521</v>
      </c>
      <c r="D888" t="s">
        <v>2522</v>
      </c>
    </row>
    <row r="889" spans="1:4">
      <c r="A889" s="1062">
        <v>888</v>
      </c>
      <c r="B889" t="s">
        <v>2519</v>
      </c>
      <c r="C889" t="s">
        <v>2523</v>
      </c>
      <c r="D889" t="s">
        <v>2524</v>
      </c>
    </row>
    <row r="890" spans="1:4">
      <c r="A890" s="1062">
        <v>889</v>
      </c>
      <c r="B890" t="s">
        <v>2519</v>
      </c>
      <c r="C890" t="s">
        <v>2525</v>
      </c>
      <c r="D890" t="s">
        <v>2526</v>
      </c>
    </row>
    <row r="891" spans="1:4">
      <c r="A891" s="1062">
        <v>890</v>
      </c>
      <c r="B891" t="s">
        <v>2519</v>
      </c>
      <c r="C891" t="s">
        <v>2527</v>
      </c>
      <c r="D891" t="s">
        <v>2528</v>
      </c>
    </row>
    <row r="892" spans="1:4">
      <c r="A892" s="1062">
        <v>891</v>
      </c>
      <c r="B892" t="s">
        <v>2519</v>
      </c>
      <c r="C892" t="s">
        <v>2529</v>
      </c>
      <c r="D892" t="s">
        <v>2530</v>
      </c>
    </row>
    <row r="893" spans="1:4">
      <c r="A893" s="1062">
        <v>892</v>
      </c>
      <c r="B893" t="s">
        <v>2519</v>
      </c>
      <c r="C893" t="s">
        <v>2531</v>
      </c>
      <c r="D893" t="s">
        <v>2532</v>
      </c>
    </row>
    <row r="894" spans="1:4">
      <c r="A894" s="1062">
        <v>893</v>
      </c>
      <c r="B894" t="s">
        <v>2519</v>
      </c>
      <c r="C894" t="s">
        <v>2533</v>
      </c>
      <c r="D894" t="s">
        <v>2534</v>
      </c>
    </row>
    <row r="895" spans="1:4">
      <c r="A895" s="1062">
        <v>894</v>
      </c>
      <c r="B895" t="s">
        <v>2519</v>
      </c>
      <c r="C895" t="s">
        <v>2535</v>
      </c>
      <c r="D895" t="s">
        <v>2536</v>
      </c>
    </row>
    <row r="896" spans="1:4">
      <c r="A896" s="1062">
        <v>895</v>
      </c>
      <c r="B896" t="s">
        <v>2519</v>
      </c>
      <c r="C896" t="s">
        <v>2537</v>
      </c>
      <c r="D896" t="s">
        <v>2538</v>
      </c>
    </row>
    <row r="897" spans="1:4">
      <c r="A897" s="1062">
        <v>896</v>
      </c>
      <c r="B897" t="s">
        <v>2519</v>
      </c>
      <c r="C897" t="s">
        <v>2539</v>
      </c>
      <c r="D897" t="s">
        <v>2540</v>
      </c>
    </row>
    <row r="898" spans="1:4">
      <c r="A898" s="1062">
        <v>897</v>
      </c>
      <c r="B898" t="s">
        <v>2519</v>
      </c>
      <c r="C898" t="s">
        <v>2519</v>
      </c>
      <c r="D898" t="s">
        <v>2520</v>
      </c>
    </row>
    <row r="899" spans="1:4">
      <c r="A899" s="1062">
        <v>898</v>
      </c>
      <c r="B899" t="s">
        <v>2519</v>
      </c>
      <c r="C899" t="s">
        <v>2541</v>
      </c>
      <c r="D899" t="s">
        <v>2542</v>
      </c>
    </row>
    <row r="900" spans="1:4">
      <c r="A900" s="1062">
        <v>899</v>
      </c>
      <c r="B900" t="s">
        <v>2519</v>
      </c>
      <c r="C900" t="s">
        <v>2543</v>
      </c>
      <c r="D900" t="s">
        <v>2544</v>
      </c>
    </row>
    <row r="901" spans="1:4">
      <c r="A901" s="1062">
        <v>900</v>
      </c>
      <c r="B901" t="s">
        <v>2519</v>
      </c>
      <c r="C901" t="s">
        <v>2545</v>
      </c>
      <c r="D901" t="s">
        <v>2546</v>
      </c>
    </row>
    <row r="902" spans="1:4">
      <c r="A902" s="1062">
        <v>901</v>
      </c>
      <c r="B902" t="s">
        <v>2547</v>
      </c>
      <c r="C902" t="s">
        <v>2549</v>
      </c>
      <c r="D902" t="s">
        <v>2550</v>
      </c>
    </row>
    <row r="903" spans="1:4">
      <c r="A903" s="1062">
        <v>902</v>
      </c>
      <c r="B903" t="s">
        <v>2547</v>
      </c>
      <c r="C903" t="s">
        <v>2551</v>
      </c>
      <c r="D903" t="s">
        <v>2552</v>
      </c>
    </row>
    <row r="904" spans="1:4">
      <c r="A904" s="1062">
        <v>903</v>
      </c>
      <c r="B904" t="s">
        <v>2547</v>
      </c>
      <c r="C904" t="s">
        <v>2553</v>
      </c>
      <c r="D904" t="s">
        <v>2554</v>
      </c>
    </row>
    <row r="905" spans="1:4">
      <c r="A905" s="1062">
        <v>904</v>
      </c>
      <c r="B905" t="s">
        <v>2547</v>
      </c>
      <c r="C905" t="s">
        <v>2555</v>
      </c>
      <c r="D905" t="s">
        <v>2556</v>
      </c>
    </row>
    <row r="906" spans="1:4">
      <c r="A906" s="1062">
        <v>905</v>
      </c>
      <c r="B906" t="s">
        <v>2547</v>
      </c>
      <c r="C906" t="s">
        <v>2557</v>
      </c>
      <c r="D906" t="s">
        <v>2558</v>
      </c>
    </row>
    <row r="907" spans="1:4">
      <c r="A907" s="1062">
        <v>906</v>
      </c>
      <c r="B907" t="s">
        <v>2547</v>
      </c>
      <c r="C907" t="s">
        <v>2559</v>
      </c>
      <c r="D907" t="s">
        <v>2560</v>
      </c>
    </row>
    <row r="908" spans="1:4">
      <c r="A908" s="1062">
        <v>907</v>
      </c>
      <c r="B908" t="s">
        <v>2547</v>
      </c>
      <c r="C908" t="s">
        <v>2561</v>
      </c>
      <c r="D908" t="s">
        <v>2562</v>
      </c>
    </row>
    <row r="909" spans="1:4">
      <c r="A909" s="1062">
        <v>908</v>
      </c>
      <c r="B909" t="s">
        <v>2547</v>
      </c>
      <c r="C909" t="s">
        <v>2563</v>
      </c>
      <c r="D909" t="s">
        <v>2564</v>
      </c>
    </row>
    <row r="910" spans="1:4">
      <c r="A910" s="1062">
        <v>909</v>
      </c>
      <c r="B910" t="s">
        <v>2547</v>
      </c>
      <c r="C910" t="s">
        <v>2565</v>
      </c>
      <c r="D910" t="s">
        <v>2566</v>
      </c>
    </row>
    <row r="911" spans="1:4">
      <c r="A911" s="1062">
        <v>910</v>
      </c>
      <c r="B911" t="s">
        <v>2547</v>
      </c>
      <c r="C911" t="s">
        <v>1537</v>
      </c>
      <c r="D911" t="s">
        <v>2567</v>
      </c>
    </row>
    <row r="912" spans="1:4">
      <c r="A912" s="1062">
        <v>911</v>
      </c>
      <c r="B912" t="s">
        <v>2547</v>
      </c>
      <c r="C912" t="s">
        <v>2568</v>
      </c>
      <c r="D912" t="s">
        <v>2569</v>
      </c>
    </row>
    <row r="913" spans="1:4">
      <c r="A913" s="1062">
        <v>912</v>
      </c>
      <c r="B913" t="s">
        <v>2547</v>
      </c>
      <c r="C913" t="s">
        <v>2570</v>
      </c>
      <c r="D913" t="s">
        <v>2571</v>
      </c>
    </row>
    <row r="914" spans="1:4">
      <c r="A914" s="1062">
        <v>913</v>
      </c>
      <c r="B914" t="s">
        <v>2547</v>
      </c>
      <c r="C914" t="s">
        <v>2572</v>
      </c>
      <c r="D914" t="s">
        <v>2573</v>
      </c>
    </row>
    <row r="915" spans="1:4">
      <c r="A915" s="1062">
        <v>914</v>
      </c>
      <c r="B915" t="s">
        <v>2547</v>
      </c>
      <c r="C915" t="s">
        <v>2574</v>
      </c>
      <c r="D915" t="s">
        <v>2575</v>
      </c>
    </row>
    <row r="916" spans="1:4">
      <c r="A916" s="1062">
        <v>915</v>
      </c>
      <c r="B916" t="s">
        <v>2547</v>
      </c>
      <c r="C916" t="s">
        <v>2576</v>
      </c>
      <c r="D916" t="s">
        <v>2577</v>
      </c>
    </row>
    <row r="917" spans="1:4">
      <c r="A917" s="1062">
        <v>916</v>
      </c>
      <c r="B917" t="s">
        <v>2547</v>
      </c>
      <c r="C917" t="s">
        <v>2578</v>
      </c>
      <c r="D917" t="s">
        <v>2579</v>
      </c>
    </row>
    <row r="918" spans="1:4">
      <c r="A918" s="1062">
        <v>917</v>
      </c>
      <c r="B918" t="s">
        <v>2547</v>
      </c>
      <c r="C918" t="s">
        <v>2547</v>
      </c>
      <c r="D918" t="s">
        <v>2548</v>
      </c>
    </row>
    <row r="919" spans="1:4">
      <c r="A919" s="1062">
        <v>918</v>
      </c>
      <c r="B919" t="s">
        <v>2547</v>
      </c>
      <c r="C919" t="s">
        <v>1177</v>
      </c>
      <c r="D919" t="s">
        <v>2580</v>
      </c>
    </row>
    <row r="920" spans="1:4">
      <c r="A920" s="1062">
        <v>919</v>
      </c>
      <c r="B920" t="s">
        <v>2547</v>
      </c>
      <c r="C920" t="s">
        <v>2581</v>
      </c>
      <c r="D920" t="s">
        <v>2582</v>
      </c>
    </row>
    <row r="921" spans="1:4">
      <c r="A921" s="1062">
        <v>920</v>
      </c>
      <c r="B921" t="s">
        <v>2583</v>
      </c>
      <c r="C921" t="s">
        <v>2585</v>
      </c>
      <c r="D921" t="s">
        <v>2586</v>
      </c>
    </row>
    <row r="922" spans="1:4">
      <c r="A922" s="1062">
        <v>921</v>
      </c>
      <c r="B922" t="s">
        <v>2583</v>
      </c>
      <c r="C922" t="s">
        <v>2587</v>
      </c>
      <c r="D922" t="s">
        <v>2588</v>
      </c>
    </row>
    <row r="923" spans="1:4">
      <c r="A923" s="1062">
        <v>922</v>
      </c>
      <c r="B923" t="s">
        <v>2583</v>
      </c>
      <c r="C923" t="s">
        <v>2589</v>
      </c>
      <c r="D923" t="s">
        <v>2590</v>
      </c>
    </row>
    <row r="924" spans="1:4">
      <c r="A924" s="1062">
        <v>923</v>
      </c>
      <c r="B924" t="s">
        <v>2583</v>
      </c>
      <c r="C924" t="s">
        <v>2591</v>
      </c>
      <c r="D924" t="s">
        <v>2592</v>
      </c>
    </row>
    <row r="925" spans="1:4">
      <c r="A925" s="1062">
        <v>924</v>
      </c>
      <c r="B925" t="s">
        <v>2583</v>
      </c>
      <c r="C925" t="s">
        <v>2593</v>
      </c>
      <c r="D925" t="s">
        <v>2594</v>
      </c>
    </row>
    <row r="926" spans="1:4">
      <c r="A926" s="1062">
        <v>925</v>
      </c>
      <c r="B926" t="s">
        <v>2583</v>
      </c>
      <c r="C926" t="s">
        <v>2595</v>
      </c>
      <c r="D926" t="s">
        <v>2596</v>
      </c>
    </row>
    <row r="927" spans="1:4">
      <c r="A927" s="1062">
        <v>926</v>
      </c>
      <c r="B927" t="s">
        <v>2583</v>
      </c>
      <c r="C927" t="s">
        <v>2597</v>
      </c>
      <c r="D927" t="s">
        <v>2598</v>
      </c>
    </row>
    <row r="928" spans="1:4">
      <c r="A928" s="1062">
        <v>927</v>
      </c>
      <c r="B928" t="s">
        <v>2583</v>
      </c>
      <c r="C928" t="s">
        <v>2599</v>
      </c>
      <c r="D928" t="s">
        <v>2600</v>
      </c>
    </row>
    <row r="929" spans="1:4">
      <c r="A929" s="1062">
        <v>928</v>
      </c>
      <c r="B929" t="s">
        <v>2583</v>
      </c>
      <c r="C929" t="s">
        <v>2601</v>
      </c>
      <c r="D929" t="s">
        <v>2602</v>
      </c>
    </row>
    <row r="930" spans="1:4">
      <c r="A930" s="1062">
        <v>929</v>
      </c>
      <c r="B930" t="s">
        <v>2583</v>
      </c>
      <c r="C930" t="s">
        <v>2603</v>
      </c>
      <c r="D930" t="s">
        <v>2604</v>
      </c>
    </row>
    <row r="931" spans="1:4">
      <c r="A931" s="1062">
        <v>930</v>
      </c>
      <c r="B931" t="s">
        <v>2583</v>
      </c>
      <c r="C931" t="s">
        <v>2605</v>
      </c>
      <c r="D931" t="s">
        <v>2606</v>
      </c>
    </row>
    <row r="932" spans="1:4">
      <c r="A932" s="1062">
        <v>931</v>
      </c>
      <c r="B932" t="s">
        <v>2583</v>
      </c>
      <c r="C932" t="s">
        <v>2607</v>
      </c>
      <c r="D932" t="s">
        <v>2608</v>
      </c>
    </row>
    <row r="933" spans="1:4">
      <c r="A933" s="1062">
        <v>932</v>
      </c>
      <c r="B933" t="s">
        <v>2583</v>
      </c>
      <c r="C933" t="s">
        <v>2609</v>
      </c>
      <c r="D933" t="s">
        <v>2610</v>
      </c>
    </row>
    <row r="934" spans="1:4">
      <c r="A934" s="1062">
        <v>933</v>
      </c>
      <c r="B934" t="s">
        <v>2583</v>
      </c>
      <c r="C934" t="s">
        <v>2611</v>
      </c>
      <c r="D934" t="s">
        <v>2612</v>
      </c>
    </row>
    <row r="935" spans="1:4">
      <c r="A935" s="1062">
        <v>934</v>
      </c>
      <c r="B935" t="s">
        <v>2583</v>
      </c>
      <c r="C935" t="s">
        <v>2613</v>
      </c>
      <c r="D935" t="s">
        <v>2614</v>
      </c>
    </row>
    <row r="936" spans="1:4">
      <c r="A936" s="1062">
        <v>935</v>
      </c>
      <c r="B936" t="s">
        <v>2583</v>
      </c>
      <c r="C936" t="s">
        <v>2615</v>
      </c>
      <c r="D936" t="s">
        <v>2616</v>
      </c>
    </row>
    <row r="937" spans="1:4">
      <c r="A937" s="1062">
        <v>936</v>
      </c>
      <c r="B937" t="s">
        <v>2583</v>
      </c>
      <c r="C937" t="s">
        <v>2617</v>
      </c>
      <c r="D937" t="s">
        <v>2618</v>
      </c>
    </row>
    <row r="938" spans="1:4">
      <c r="A938" s="1062">
        <v>937</v>
      </c>
      <c r="B938" t="s">
        <v>2583</v>
      </c>
      <c r="C938" t="s">
        <v>2619</v>
      </c>
      <c r="D938" t="s">
        <v>2620</v>
      </c>
    </row>
    <row r="939" spans="1:4">
      <c r="A939" s="1062">
        <v>938</v>
      </c>
      <c r="B939" t="s">
        <v>2583</v>
      </c>
      <c r="C939" t="s">
        <v>2621</v>
      </c>
      <c r="D939" t="s">
        <v>2622</v>
      </c>
    </row>
    <row r="940" spans="1:4">
      <c r="A940" s="1062">
        <v>939</v>
      </c>
      <c r="B940" t="s">
        <v>2583</v>
      </c>
      <c r="C940" t="s">
        <v>2623</v>
      </c>
      <c r="D940" t="s">
        <v>2624</v>
      </c>
    </row>
    <row r="941" spans="1:4">
      <c r="A941" s="1062">
        <v>940</v>
      </c>
      <c r="B941" t="s">
        <v>2583</v>
      </c>
      <c r="C941" t="s">
        <v>2625</v>
      </c>
      <c r="D941" t="s">
        <v>2626</v>
      </c>
    </row>
    <row r="942" spans="1:4">
      <c r="A942" s="1062">
        <v>941</v>
      </c>
      <c r="B942" t="s">
        <v>2583</v>
      </c>
      <c r="C942" t="s">
        <v>2583</v>
      </c>
      <c r="D942" t="s">
        <v>2584</v>
      </c>
    </row>
    <row r="943" spans="1:4">
      <c r="A943" s="1062">
        <v>942</v>
      </c>
      <c r="B943" t="s">
        <v>2583</v>
      </c>
      <c r="C943" t="s">
        <v>2627</v>
      </c>
      <c r="D943" t="s">
        <v>2628</v>
      </c>
    </row>
    <row r="944" spans="1:4">
      <c r="A944" s="1062">
        <v>943</v>
      </c>
      <c r="B944" t="s">
        <v>2583</v>
      </c>
      <c r="C944" t="s">
        <v>2629</v>
      </c>
      <c r="D944" t="s">
        <v>2630</v>
      </c>
    </row>
    <row r="945" spans="1:4">
      <c r="A945" s="1062">
        <v>944</v>
      </c>
      <c r="B945" t="s">
        <v>2583</v>
      </c>
      <c r="C945" t="s">
        <v>2631</v>
      </c>
      <c r="D945" t="s">
        <v>2632</v>
      </c>
    </row>
    <row r="946" spans="1:4">
      <c r="A946" s="1062">
        <v>945</v>
      </c>
      <c r="B946" t="s">
        <v>2633</v>
      </c>
      <c r="C946" t="s">
        <v>2635</v>
      </c>
      <c r="D946" t="s">
        <v>2636</v>
      </c>
    </row>
    <row r="947" spans="1:4">
      <c r="A947" s="1062">
        <v>946</v>
      </c>
      <c r="B947" t="s">
        <v>2633</v>
      </c>
      <c r="C947" t="s">
        <v>1317</v>
      </c>
      <c r="D947" t="s">
        <v>2637</v>
      </c>
    </row>
    <row r="948" spans="1:4">
      <c r="A948" s="1062">
        <v>947</v>
      </c>
      <c r="B948" t="s">
        <v>2633</v>
      </c>
      <c r="C948" t="s">
        <v>2638</v>
      </c>
      <c r="D948" t="s">
        <v>2639</v>
      </c>
    </row>
    <row r="949" spans="1:4">
      <c r="A949" s="1062">
        <v>948</v>
      </c>
      <c r="B949" t="s">
        <v>2633</v>
      </c>
      <c r="C949" t="s">
        <v>2640</v>
      </c>
      <c r="D949" t="s">
        <v>2641</v>
      </c>
    </row>
    <row r="950" spans="1:4">
      <c r="A950" s="1062">
        <v>949</v>
      </c>
      <c r="B950" t="s">
        <v>2633</v>
      </c>
      <c r="C950" t="s">
        <v>2642</v>
      </c>
      <c r="D950" t="s">
        <v>2643</v>
      </c>
    </row>
    <row r="951" spans="1:4">
      <c r="A951" s="1062">
        <v>950</v>
      </c>
      <c r="B951" t="s">
        <v>2633</v>
      </c>
      <c r="C951" t="s">
        <v>2644</v>
      </c>
      <c r="D951" t="s">
        <v>2645</v>
      </c>
    </row>
    <row r="952" spans="1:4">
      <c r="A952" s="1062">
        <v>951</v>
      </c>
      <c r="B952" t="s">
        <v>2633</v>
      </c>
      <c r="C952" t="s">
        <v>2646</v>
      </c>
      <c r="D952" t="s">
        <v>2647</v>
      </c>
    </row>
    <row r="953" spans="1:4">
      <c r="A953" s="1062">
        <v>952</v>
      </c>
      <c r="B953" t="s">
        <v>2633</v>
      </c>
      <c r="C953" t="s">
        <v>2648</v>
      </c>
      <c r="D953" t="s">
        <v>2649</v>
      </c>
    </row>
    <row r="954" spans="1:4">
      <c r="A954" s="1062">
        <v>953</v>
      </c>
      <c r="B954" t="s">
        <v>2633</v>
      </c>
      <c r="C954" t="s">
        <v>2650</v>
      </c>
      <c r="D954" t="s">
        <v>2651</v>
      </c>
    </row>
    <row r="955" spans="1:4">
      <c r="A955" s="1062">
        <v>954</v>
      </c>
      <c r="B955" t="s">
        <v>2633</v>
      </c>
      <c r="C955" t="s">
        <v>2633</v>
      </c>
      <c r="D955" t="s">
        <v>2634</v>
      </c>
    </row>
    <row r="956" spans="1:4">
      <c r="A956" s="1062">
        <v>955</v>
      </c>
      <c r="B956" t="s">
        <v>2633</v>
      </c>
      <c r="C956" t="s">
        <v>2652</v>
      </c>
      <c r="D956" t="s">
        <v>2653</v>
      </c>
    </row>
    <row r="957" spans="1:4">
      <c r="A957" s="1062">
        <v>956</v>
      </c>
      <c r="B957" t="s">
        <v>2633</v>
      </c>
      <c r="C957" t="s">
        <v>2654</v>
      </c>
      <c r="D957" t="s">
        <v>2655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0" t="s">
        <v>713</v>
      </c>
      <c r="E5" s="1161"/>
      <c r="F5" s="1161"/>
      <c r="G5" s="1161"/>
      <c r="H5" s="1161"/>
      <c r="I5" s="1161"/>
      <c r="J5" s="1162"/>
      <c r="K5" s="437"/>
      <c r="L5" s="176"/>
      <c r="M5" s="176"/>
      <c r="N5" s="176"/>
      <c r="O5" s="176"/>
      <c r="P5" s="176"/>
      <c r="Q5" s="176"/>
      <c r="R5" s="176"/>
      <c r="S5" s="569"/>
      <c r="T5" s="569"/>
      <c r="U5" s="569"/>
      <c r="V5" s="569"/>
      <c r="W5" s="176"/>
    </row>
    <row r="6" spans="1:24" s="470" customFormat="1" ht="3" customHeight="1">
      <c r="A6" s="312"/>
      <c r="B6" s="312"/>
      <c r="D6" s="1182"/>
      <c r="E6" s="1183"/>
      <c r="F6" s="1183"/>
      <c r="G6" s="1183"/>
      <c r="H6" s="1183"/>
      <c r="I6" s="1183"/>
      <c r="J6" s="1184"/>
      <c r="S6" s="647"/>
      <c r="T6" s="647"/>
      <c r="U6" s="647"/>
      <c r="V6" s="647"/>
    </row>
    <row r="7" spans="1:24" s="470" customFormat="1" ht="5.25" hidden="1" customHeight="1">
      <c r="A7" s="312"/>
      <c r="B7" s="312"/>
      <c r="E7" s="1185"/>
      <c r="F7" s="1185"/>
      <c r="G7" s="1181"/>
      <c r="H7" s="1181"/>
      <c r="I7" s="1181"/>
      <c r="J7" s="1181"/>
      <c r="S7" s="647"/>
      <c r="T7" s="647"/>
      <c r="U7" s="647"/>
      <c r="V7" s="647"/>
    </row>
    <row r="8" spans="1:24" s="470" customFormat="1" ht="5.25" hidden="1" customHeight="1">
      <c r="A8" s="312"/>
      <c r="B8" s="312"/>
      <c r="E8" s="1185"/>
      <c r="F8" s="1185"/>
      <c r="G8" s="1181"/>
      <c r="H8" s="1181"/>
      <c r="I8" s="1181"/>
      <c r="J8" s="1181"/>
      <c r="S8" s="647"/>
      <c r="T8" s="647"/>
      <c r="U8" s="647"/>
      <c r="V8" s="647"/>
    </row>
    <row r="9" spans="1:24" s="470" customFormat="1" ht="5.25" hidden="1" customHeight="1">
      <c r="A9" s="312"/>
      <c r="B9" s="312"/>
      <c r="E9" s="1185"/>
      <c r="F9" s="1185"/>
      <c r="G9" s="1181"/>
      <c r="H9" s="1181"/>
      <c r="I9" s="1181"/>
      <c r="J9" s="1181"/>
      <c r="S9" s="647"/>
      <c r="T9" s="647"/>
      <c r="U9" s="647"/>
      <c r="V9" s="647"/>
    </row>
    <row r="10" spans="1:24" s="647" customFormat="1" ht="5.25" hidden="1">
      <c r="A10" s="312"/>
      <c r="B10" s="312"/>
      <c r="E10" s="1186"/>
      <c r="F10" s="1186"/>
      <c r="G10" s="842"/>
      <c r="H10" s="466"/>
      <c r="I10" s="795"/>
      <c r="J10" s="795"/>
    </row>
    <row r="11" spans="1:24" s="159" customFormat="1" ht="18.75" hidden="1" customHeight="1">
      <c r="A11" s="312"/>
      <c r="B11" s="312"/>
      <c r="D11" s="152"/>
      <c r="E11" s="1187" t="s">
        <v>720</v>
      </c>
      <c r="F11" s="1187"/>
      <c r="G11" s="1124"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7" t="s">
        <v>721</v>
      </c>
      <c r="F12" s="1187"/>
      <c r="G12" s="1124"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80"/>
      <c r="F13" s="1180"/>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9" t="s">
        <v>92</v>
      </c>
      <c r="E17" s="1179" t="s">
        <v>297</v>
      </c>
      <c r="F17" s="1179" t="s">
        <v>80</v>
      </c>
      <c r="G17" s="1179" t="s">
        <v>439</v>
      </c>
      <c r="H17" s="1179" t="s">
        <v>92</v>
      </c>
      <c r="I17" s="1179"/>
      <c r="J17" s="1179" t="s">
        <v>20</v>
      </c>
      <c r="K17" s="1191" t="s">
        <v>479</v>
      </c>
      <c r="L17" s="1191"/>
      <c r="M17" s="1191"/>
      <c r="N17" s="1191"/>
      <c r="O17" s="1191" t="s">
        <v>711</v>
      </c>
      <c r="P17" s="1191"/>
      <c r="Q17" s="1191"/>
      <c r="R17" s="1191"/>
      <c r="S17" s="1191" t="s">
        <v>712</v>
      </c>
      <c r="T17" s="1191"/>
      <c r="U17" s="1191"/>
      <c r="V17" s="1191"/>
      <c r="W17" s="1179" t="s">
        <v>244</v>
      </c>
    </row>
    <row r="18" spans="1:24" ht="30.75" customHeight="1">
      <c r="D18" s="1179"/>
      <c r="E18" s="1179"/>
      <c r="F18" s="1179"/>
      <c r="G18" s="1179"/>
      <c r="H18" s="1179"/>
      <c r="I18" s="1179"/>
      <c r="J18" s="1179"/>
      <c r="K18" s="115" t="s">
        <v>300</v>
      </c>
      <c r="L18" s="1179" t="s">
        <v>92</v>
      </c>
      <c r="M18" s="1179"/>
      <c r="N18" s="115" t="s">
        <v>230</v>
      </c>
      <c r="O18" s="115" t="s">
        <v>300</v>
      </c>
      <c r="P18" s="1179" t="s">
        <v>92</v>
      </c>
      <c r="Q18" s="1179"/>
      <c r="R18" s="115" t="s">
        <v>230</v>
      </c>
      <c r="S18" s="542" t="s">
        <v>300</v>
      </c>
      <c r="T18" s="1179" t="s">
        <v>92</v>
      </c>
      <c r="U18" s="1179"/>
      <c r="V18" s="542" t="s">
        <v>400</v>
      </c>
      <c r="W18" s="1179"/>
    </row>
    <row r="19" spans="1:24" s="406" customFormat="1" ht="12" customHeight="1">
      <c r="A19" s="405"/>
      <c r="B19" s="405"/>
      <c r="D19" s="42" t="s">
        <v>93</v>
      </c>
      <c r="E19" s="42" t="s">
        <v>49</v>
      </c>
      <c r="F19" s="42" t="s">
        <v>50</v>
      </c>
      <c r="G19" s="42" t="s">
        <v>51</v>
      </c>
      <c r="H19" s="1188" t="s">
        <v>68</v>
      </c>
      <c r="I19" s="1188"/>
      <c r="J19" s="42" t="s">
        <v>69</v>
      </c>
      <c r="K19" s="42" t="s">
        <v>183</v>
      </c>
      <c r="L19" s="1188" t="s">
        <v>184</v>
      </c>
      <c r="M19" s="1188"/>
      <c r="N19" s="42" t="s">
        <v>208</v>
      </c>
      <c r="O19" s="42" t="s">
        <v>209</v>
      </c>
      <c r="P19" s="1188" t="s">
        <v>210</v>
      </c>
      <c r="Q19" s="1188"/>
      <c r="R19" s="42" t="s">
        <v>211</v>
      </c>
      <c r="S19" s="527" t="s">
        <v>210</v>
      </c>
      <c r="T19" s="1188" t="s">
        <v>211</v>
      </c>
      <c r="U19" s="1188"/>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7.100000000000001" customHeight="1">
      <c r="A21" s="750">
        <v>6</v>
      </c>
      <c r="C21" s="310"/>
      <c r="D21" s="1172">
        <v>1</v>
      </c>
      <c r="E21" s="1173" t="s">
        <v>616</v>
      </c>
      <c r="F21" s="1175" t="s">
        <v>2662</v>
      </c>
      <c r="G21" s="1178" t="s">
        <v>85</v>
      </c>
      <c r="H21" s="1172"/>
      <c r="I21" s="1172">
        <v>1</v>
      </c>
      <c r="J21" s="1192" t="s">
        <v>3402</v>
      </c>
      <c r="K21" s="1168" t="s">
        <v>85</v>
      </c>
      <c r="L21" s="1166"/>
      <c r="M21" s="1166" t="s">
        <v>93</v>
      </c>
      <c r="N21" s="1171"/>
      <c r="O21" s="1168" t="s">
        <v>85</v>
      </c>
      <c r="P21" s="1166"/>
      <c r="Q21" s="1166" t="s">
        <v>93</v>
      </c>
      <c r="R21" s="1167"/>
      <c r="S21" s="1168" t="s">
        <v>85</v>
      </c>
      <c r="T21" s="1089"/>
      <c r="U21" s="1089" t="s">
        <v>93</v>
      </c>
      <c r="V21" s="1125"/>
      <c r="W21" s="308"/>
    </row>
    <row r="22" spans="1:24" s="1103" customFormat="1" ht="17.100000000000001" customHeight="1">
      <c r="A22" s="750"/>
      <c r="C22" s="749"/>
      <c r="D22" s="1172"/>
      <c r="E22" s="1173"/>
      <c r="F22" s="1176"/>
      <c r="G22" s="1178"/>
      <c r="H22" s="1172"/>
      <c r="I22" s="1172"/>
      <c r="J22" s="1193"/>
      <c r="K22" s="1168"/>
      <c r="L22" s="1166"/>
      <c r="M22" s="1166"/>
      <c r="N22" s="1171"/>
      <c r="O22" s="1168"/>
      <c r="P22" s="1166"/>
      <c r="Q22" s="1166"/>
      <c r="R22" s="1167"/>
      <c r="S22" s="1168"/>
      <c r="T22" s="1091"/>
      <c r="U22" s="746"/>
      <c r="V22" s="747"/>
      <c r="W22" s="748"/>
    </row>
    <row r="23" spans="1:24" s="1103" customFormat="1" ht="17.100000000000001" customHeight="1">
      <c r="A23" s="750"/>
      <c r="C23" s="749"/>
      <c r="D23" s="1170"/>
      <c r="E23" s="1174"/>
      <c r="F23" s="1176"/>
      <c r="G23" s="1169"/>
      <c r="H23" s="1170"/>
      <c r="I23" s="1170"/>
      <c r="J23" s="1193"/>
      <c r="K23" s="1169"/>
      <c r="L23" s="1170"/>
      <c r="M23" s="1170"/>
      <c r="N23" s="1167"/>
      <c r="O23" s="1169"/>
      <c r="P23" s="1113"/>
      <c r="Q23" s="746"/>
      <c r="R23" s="747"/>
      <c r="S23" s="743"/>
      <c r="T23" s="743"/>
      <c r="U23" s="743"/>
      <c r="V23" s="743"/>
      <c r="W23" s="748"/>
    </row>
    <row r="24" spans="1:24" s="1103" customFormat="1" ht="15" customHeight="1">
      <c r="A24" s="750"/>
      <c r="C24" s="749"/>
      <c r="D24" s="1170"/>
      <c r="E24" s="1174"/>
      <c r="F24" s="1176"/>
      <c r="G24" s="1169"/>
      <c r="H24" s="1170"/>
      <c r="I24" s="1170"/>
      <c r="J24" s="1194"/>
      <c r="K24" s="1169"/>
      <c r="L24" s="746"/>
      <c r="M24" s="747"/>
      <c r="N24" s="747"/>
      <c r="O24" s="747"/>
      <c r="P24" s="747"/>
      <c r="Q24" s="747"/>
      <c r="R24" s="747"/>
      <c r="S24" s="743"/>
      <c r="T24" s="743"/>
      <c r="U24" s="743"/>
      <c r="V24" s="743"/>
      <c r="W24" s="748"/>
    </row>
    <row r="25" spans="1:24" s="1103" customFormat="1" ht="15" customHeight="1">
      <c r="A25" s="750"/>
      <c r="C25" s="749"/>
      <c r="D25" s="1170"/>
      <c r="E25" s="1174"/>
      <c r="F25" s="1177"/>
      <c r="G25" s="1169"/>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95" t="s">
        <v>737</v>
      </c>
      <c r="F32" s="1195"/>
      <c r="G32" s="1195"/>
      <c r="H32" s="1195"/>
      <c r="I32" s="1195"/>
      <c r="J32" s="1195"/>
      <c r="K32" s="1195"/>
      <c r="L32" s="1195"/>
      <c r="M32" s="1195"/>
      <c r="N32" s="1195"/>
      <c r="O32" s="1195"/>
      <c r="P32" s="1195"/>
      <c r="Q32" s="1195"/>
      <c r="R32" s="1195"/>
      <c r="S32" s="1195"/>
      <c r="T32" s="1195"/>
      <c r="U32" s="1195"/>
      <c r="V32" s="1195"/>
      <c r="W32" s="1195"/>
    </row>
    <row r="33" spans="5:23" ht="36.950000000000003" customHeight="1">
      <c r="E33" s="1189" t="s">
        <v>739</v>
      </c>
      <c r="F33" s="1190"/>
      <c r="G33" s="1190"/>
      <c r="H33" s="1190"/>
      <c r="I33" s="1190"/>
      <c r="J33" s="1190"/>
      <c r="K33" s="1190"/>
      <c r="L33" s="1190"/>
      <c r="M33" s="1190"/>
      <c r="N33" s="1190"/>
      <c r="O33" s="1190"/>
      <c r="P33" s="1190"/>
      <c r="Q33" s="1190"/>
      <c r="R33" s="1190"/>
      <c r="S33" s="1190"/>
      <c r="T33" s="1190"/>
      <c r="U33" s="1190"/>
      <c r="V33" s="1190"/>
      <c r="W33" s="1190"/>
    </row>
    <row r="34" spans="5:23" ht="17.100000000000001" customHeight="1">
      <c r="E34" s="1189" t="s">
        <v>740</v>
      </c>
      <c r="F34" s="1190"/>
      <c r="G34" s="1190"/>
      <c r="H34" s="1190"/>
      <c r="I34" s="1190"/>
      <c r="J34" s="1190"/>
      <c r="K34" s="1190"/>
      <c r="L34" s="1190"/>
      <c r="M34" s="1190"/>
      <c r="N34" s="1190"/>
      <c r="O34" s="1190"/>
      <c r="P34" s="1190"/>
      <c r="Q34" s="1190"/>
      <c r="R34" s="1190"/>
      <c r="S34" s="1190"/>
      <c r="T34" s="1190"/>
      <c r="U34" s="1190"/>
      <c r="V34" s="1190"/>
      <c r="W34" s="1190"/>
    </row>
    <row r="35" spans="5:23" ht="27" customHeight="1">
      <c r="E35" s="1189" t="s">
        <v>741</v>
      </c>
      <c r="F35" s="1190"/>
      <c r="G35" s="1190"/>
      <c r="H35" s="1190"/>
      <c r="I35" s="1190"/>
      <c r="J35" s="1190"/>
      <c r="K35" s="1190"/>
      <c r="L35" s="1190"/>
      <c r="M35" s="1190"/>
      <c r="N35" s="1190"/>
      <c r="O35" s="1190"/>
      <c r="P35" s="1190"/>
      <c r="Q35" s="1190"/>
      <c r="R35" s="1190"/>
      <c r="S35" s="1190"/>
      <c r="T35" s="1190"/>
      <c r="U35" s="1190"/>
      <c r="V35" s="1190"/>
      <c r="W35" s="1190"/>
    </row>
    <row r="36" spans="5:23" ht="17.100000000000001" customHeight="1">
      <c r="E36" s="1189" t="s">
        <v>742</v>
      </c>
      <c r="F36" s="1190"/>
      <c r="G36" s="1190"/>
      <c r="H36" s="1190"/>
      <c r="I36" s="1190"/>
      <c r="J36" s="1190"/>
      <c r="K36" s="1190"/>
      <c r="L36" s="1190"/>
      <c r="M36" s="1190"/>
      <c r="N36" s="1190"/>
      <c r="O36" s="1190"/>
      <c r="P36" s="1190"/>
      <c r="Q36" s="1190"/>
      <c r="R36" s="1190"/>
      <c r="S36" s="1190"/>
      <c r="T36" s="1190"/>
      <c r="U36" s="1190"/>
      <c r="V36" s="1190"/>
      <c r="W36" s="1190"/>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95" t="s">
        <v>738</v>
      </c>
      <c r="F38" s="1195"/>
      <c r="G38" s="1195"/>
      <c r="H38" s="1195"/>
      <c r="I38" s="1195"/>
      <c r="J38" s="1195"/>
      <c r="K38" s="1195"/>
      <c r="L38" s="1195"/>
      <c r="M38" s="1195"/>
      <c r="N38" s="1195"/>
      <c r="O38" s="1195"/>
      <c r="P38" s="1195"/>
      <c r="Q38" s="1195"/>
      <c r="R38" s="1195"/>
      <c r="S38" s="1195"/>
      <c r="T38" s="1195"/>
      <c r="U38" s="1195"/>
      <c r="V38" s="1195"/>
      <c r="W38" s="1195"/>
    </row>
    <row r="39" spans="5:23" ht="17.100000000000001" customHeight="1">
      <c r="E39" s="1189" t="s">
        <v>743</v>
      </c>
      <c r="F39" s="1190"/>
      <c r="G39" s="1190"/>
      <c r="H39" s="1190"/>
      <c r="I39" s="1190"/>
      <c r="J39" s="1190"/>
      <c r="K39" s="1190"/>
      <c r="L39" s="1190"/>
      <c r="M39" s="1190"/>
      <c r="N39" s="1190"/>
      <c r="O39" s="1190"/>
      <c r="P39" s="1190"/>
      <c r="Q39" s="1190"/>
      <c r="R39" s="1190"/>
      <c r="S39" s="1190"/>
      <c r="T39" s="1190"/>
      <c r="U39" s="1190"/>
      <c r="V39" s="1190"/>
      <c r="W39" s="1190"/>
    </row>
    <row r="40" spans="5:23" ht="17.100000000000001" customHeight="1">
      <c r="E40" s="1189" t="s">
        <v>744</v>
      </c>
      <c r="F40" s="1190"/>
      <c r="G40" s="1190"/>
      <c r="H40" s="1190"/>
      <c r="I40" s="1190"/>
      <c r="J40" s="1190"/>
      <c r="K40" s="1190"/>
      <c r="L40" s="1190"/>
      <c r="M40" s="1190"/>
      <c r="N40" s="1190"/>
      <c r="O40" s="1190"/>
      <c r="P40" s="1190"/>
      <c r="Q40" s="1190"/>
      <c r="R40" s="1190"/>
      <c r="S40" s="1190"/>
      <c r="T40" s="1190"/>
      <c r="U40" s="1190"/>
      <c r="V40" s="1190"/>
      <c r="W40" s="1190"/>
    </row>
  </sheetData>
  <sheetProtection algorithmName="SHA-512" hashValue="YY4MSqYLBNtx0l+F6YPq0rgJL5B7AhkzevMcOLZ8nnbq/XpeuIDkfKS4vJnuKlSaIhaVcxmIilZ1debDoS0Juw==" saltValue="r+gd2kKchZWn/9OKF84Apg==" spinCount="100000"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7" t="s">
        <v>491</v>
      </c>
      <c r="G2" s="1198"/>
      <c r="H2" s="1199"/>
      <c r="I2" s="642"/>
    </row>
    <row r="3" spans="1:14" ht="3" customHeight="1"/>
    <row r="4" spans="1:14" s="572" customFormat="1" ht="11.25">
      <c r="A4" s="592"/>
      <c r="B4" s="592"/>
      <c r="C4" s="592"/>
      <c r="D4" s="592"/>
      <c r="F4" s="1151" t="s">
        <v>454</v>
      </c>
      <c r="G4" s="1151"/>
      <c r="H4" s="1151"/>
      <c r="I4" s="1200" t="s">
        <v>455</v>
      </c>
      <c r="J4" s="592"/>
      <c r="K4" s="592"/>
      <c r="L4" s="592"/>
      <c r="M4" s="592"/>
      <c r="N4" s="592"/>
    </row>
    <row r="5" spans="1:14" s="572" customFormat="1" ht="11.25" customHeight="1">
      <c r="A5" s="592"/>
      <c r="B5" s="592"/>
      <c r="C5" s="592"/>
      <c r="D5" s="592"/>
      <c r="F5" s="608" t="s">
        <v>92</v>
      </c>
      <c r="G5" s="620" t="s">
        <v>457</v>
      </c>
      <c r="H5" s="607" t="s">
        <v>442</v>
      </c>
      <c r="I5" s="1200"/>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22.12.2020</v>
      </c>
      <c r="I7" s="583" t="s">
        <v>493</v>
      </c>
      <c r="J7" s="617"/>
      <c r="K7" s="592"/>
      <c r="L7" s="592"/>
      <c r="M7" s="592"/>
      <c r="N7" s="592"/>
    </row>
    <row r="8" spans="1:14" s="572" customFormat="1" ht="45">
      <c r="A8" s="1201">
        <v>1</v>
      </c>
      <c r="B8" s="592"/>
      <c r="C8" s="592"/>
      <c r="D8" s="592"/>
      <c r="F8" s="618" t="e">
        <f ca="1">"2." &amp;mergeValue(A8)</f>
        <v>#NAME?</v>
      </c>
      <c r="G8" s="634" t="s">
        <v>494</v>
      </c>
      <c r="H8" s="606"/>
      <c r="I8" s="583" t="s">
        <v>591</v>
      </c>
      <c r="J8" s="617"/>
      <c r="K8" s="592"/>
      <c r="L8" s="592"/>
      <c r="M8" s="592"/>
      <c r="N8" s="592"/>
    </row>
    <row r="9" spans="1:14" s="572" customFormat="1" ht="22.5">
      <c r="A9" s="1201"/>
      <c r="B9" s="592"/>
      <c r="C9" s="592"/>
      <c r="D9" s="592"/>
      <c r="F9" s="618" t="e">
        <f ca="1">"3." &amp;mergeValue(A9)</f>
        <v>#NAME?</v>
      </c>
      <c r="G9" s="634" t="s">
        <v>495</v>
      </c>
      <c r="H9" s="606"/>
      <c r="I9" s="583" t="s">
        <v>589</v>
      </c>
      <c r="J9" s="617"/>
      <c r="K9" s="592"/>
      <c r="L9" s="592"/>
      <c r="M9" s="592"/>
      <c r="N9" s="592"/>
    </row>
    <row r="10" spans="1:14" s="572" customFormat="1" ht="22.5">
      <c r="A10" s="1201"/>
      <c r="B10" s="592"/>
      <c r="C10" s="592"/>
      <c r="D10" s="592"/>
      <c r="F10" s="618" t="e">
        <f ca="1">"4."&amp;mergeValue(A10)</f>
        <v>#NAME?</v>
      </c>
      <c r="G10" s="634" t="s">
        <v>496</v>
      </c>
      <c r="H10" s="607" t="s">
        <v>458</v>
      </c>
      <c r="I10" s="583"/>
      <c r="J10" s="617"/>
      <c r="K10" s="592"/>
      <c r="L10" s="592"/>
      <c r="M10" s="592"/>
      <c r="N10" s="592"/>
    </row>
    <row r="11" spans="1:14" s="572" customFormat="1" ht="18.75">
      <c r="A11" s="1201"/>
      <c r="B11" s="1201">
        <v>1</v>
      </c>
      <c r="C11" s="625"/>
      <c r="D11" s="625"/>
      <c r="F11" s="618" t="e">
        <f ca="1">"4."&amp;mergeValue(A11) &amp;"."&amp;mergeValue(B11)</f>
        <v>#NAME?</v>
      </c>
      <c r="G11" s="613" t="s">
        <v>593</v>
      </c>
      <c r="H11" s="606" t="str">
        <f>IF(region_name="","",region_name)</f>
        <v>Республика Татарстан</v>
      </c>
      <c r="I11" s="583" t="s">
        <v>499</v>
      </c>
      <c r="J11" s="617"/>
      <c r="K11" s="592"/>
      <c r="L11" s="592"/>
      <c r="M11" s="592"/>
      <c r="N11" s="592"/>
    </row>
    <row r="12" spans="1:14"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row>
    <row r="13" spans="1:14" s="572" customFormat="1" ht="39" customHeight="1">
      <c r="A13" s="1201"/>
      <c r="B13" s="1201"/>
      <c r="C13" s="1201"/>
      <c r="D13" s="625">
        <v>1</v>
      </c>
      <c r="F13" s="618" t="e">
        <f ca="1">"4."&amp;mergeValue(A13) &amp;"."&amp;mergeValue(B13)&amp;"."&amp;mergeValue(C13)&amp;"."&amp;mergeValue(D13)</f>
        <v>#NAME?</v>
      </c>
      <c r="G13" s="635" t="s">
        <v>498</v>
      </c>
      <c r="H13" s="606"/>
      <c r="I13" s="1202" t="s">
        <v>592</v>
      </c>
      <c r="J13" s="617"/>
      <c r="K13" s="592"/>
      <c r="L13" s="592"/>
      <c r="M13" s="592"/>
      <c r="N13" s="592"/>
    </row>
    <row r="14" spans="1:14" s="572" customFormat="1" ht="18.75">
      <c r="A14" s="1201"/>
      <c r="B14" s="1201"/>
      <c r="C14" s="1201"/>
      <c r="D14" s="625"/>
      <c r="F14" s="621"/>
      <c r="G14" s="552" t="s">
        <v>4</v>
      </c>
      <c r="H14" s="626"/>
      <c r="I14" s="1202"/>
      <c r="J14" s="617"/>
      <c r="K14" s="592"/>
      <c r="L14" s="592"/>
      <c r="M14" s="592"/>
      <c r="N14" s="592"/>
    </row>
    <row r="15" spans="1:14" s="572" customFormat="1" ht="18.75">
      <c r="A15" s="1201"/>
      <c r="B15" s="1201"/>
      <c r="C15" s="625"/>
      <c r="D15" s="625"/>
      <c r="F15" s="636"/>
      <c r="G15" s="579" t="s">
        <v>403</v>
      </c>
      <c r="H15" s="637"/>
      <c r="I15" s="638"/>
      <c r="J15" s="617"/>
      <c r="K15" s="592"/>
      <c r="L15" s="592"/>
      <c r="M15" s="592"/>
      <c r="N15" s="592"/>
    </row>
    <row r="16" spans="1:14" s="572" customFormat="1" ht="18.75">
      <c r="A16" s="1201"/>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6" t="s">
        <v>594</v>
      </c>
      <c r="H19" s="1196"/>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17" t="s">
        <v>632</v>
      </c>
      <c r="M5" s="1217"/>
      <c r="N5" s="1217"/>
      <c r="O5" s="1217"/>
      <c r="P5" s="1217"/>
      <c r="Q5" s="1217"/>
      <c r="R5" s="1217"/>
      <c r="S5" s="1217"/>
      <c r="T5" s="1217"/>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3" t="str">
        <f>IF(NameOrPr_ch="",IF(NameOrPr="","",NameOrPr),NameOrPr_ch)</f>
        <v>Государственный комитет Республики Татарстан по тарифам</v>
      </c>
      <c r="P7" s="1223"/>
      <c r="Q7" s="1223"/>
      <c r="R7" s="1223"/>
      <c r="S7" s="1223"/>
      <c r="T7" s="1223"/>
      <c r="U7" s="584"/>
      <c r="V7" s="584"/>
      <c r="W7" s="521"/>
      <c r="X7" s="592"/>
      <c r="Y7" s="592"/>
      <c r="Z7" s="592"/>
      <c r="AA7" s="592"/>
      <c r="AB7" s="592"/>
    </row>
    <row r="8" spans="1:28" s="572" customFormat="1" ht="18.75">
      <c r="A8" s="592"/>
      <c r="B8" s="592"/>
      <c r="C8" s="592"/>
      <c r="D8" s="592"/>
      <c r="E8" s="592"/>
      <c r="F8" s="592"/>
      <c r="G8" s="592"/>
      <c r="H8" s="592"/>
      <c r="L8" s="501"/>
      <c r="M8" s="619" t="s">
        <v>597</v>
      </c>
      <c r="N8" s="668"/>
      <c r="O8" s="1223" t="str">
        <f>IF(datePr_ch="",IF(datePr="","",datePr),datePr_ch)</f>
        <v>09.12.2020</v>
      </c>
      <c r="P8" s="1223"/>
      <c r="Q8" s="1223"/>
      <c r="R8" s="1223"/>
      <c r="S8" s="1223"/>
      <c r="T8" s="1223"/>
      <c r="U8" s="584"/>
      <c r="V8" s="584"/>
      <c r="W8" s="521"/>
      <c r="X8" s="592"/>
      <c r="Y8" s="592"/>
      <c r="Z8" s="592"/>
      <c r="AA8" s="592"/>
      <c r="AB8" s="592"/>
    </row>
    <row r="9" spans="1:28" s="572" customFormat="1" ht="18.75">
      <c r="A9" s="592"/>
      <c r="B9" s="592"/>
      <c r="C9" s="592"/>
      <c r="D9" s="592"/>
      <c r="E9" s="592"/>
      <c r="F9" s="592"/>
      <c r="G9" s="592"/>
      <c r="H9" s="592"/>
      <c r="L9" s="554"/>
      <c r="M9" s="619" t="s">
        <v>596</v>
      </c>
      <c r="N9" s="668"/>
      <c r="O9" s="1223" t="str">
        <f>IF(numberPr_ch="",IF(numberPr="","",numberPr),numberPr_ch)</f>
        <v>360-58/тэ-2020</v>
      </c>
      <c r="P9" s="1223"/>
      <c r="Q9" s="1223"/>
      <c r="R9" s="1223"/>
      <c r="S9" s="1223"/>
      <c r="T9" s="1223"/>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3" t="str">
        <f>IF(IstPub_ch="",IF(IstPub="","",IstPub),IstPub_ch)</f>
        <v>Официальный сайт правовой информации Министерства юстиции РТ:  http//pravo.tatarstan.ru</v>
      </c>
      <c r="P10" s="1223"/>
      <c r="Q10" s="1223"/>
      <c r="R10" s="1223"/>
      <c r="S10" s="1223"/>
      <c r="T10" s="1223"/>
      <c r="U10" s="584"/>
      <c r="V10" s="584"/>
      <c r="W10" s="521"/>
      <c r="X10" s="592"/>
      <c r="Y10" s="592"/>
      <c r="Z10" s="592"/>
      <c r="AA10" s="592"/>
      <c r="AB10" s="592"/>
    </row>
    <row r="11" spans="1:28" s="572" customFormat="1" ht="11.25" hidden="1">
      <c r="A11" s="592"/>
      <c r="B11" s="592"/>
      <c r="C11" s="592"/>
      <c r="D11" s="592"/>
      <c r="E11" s="592"/>
      <c r="F11" s="592"/>
      <c r="G11" s="592"/>
      <c r="H11" s="592"/>
      <c r="L11" s="1218"/>
      <c r="M11" s="1218"/>
      <c r="N11" s="568"/>
      <c r="O11" s="584"/>
      <c r="P11" s="584"/>
      <c r="Q11" s="584"/>
      <c r="R11" s="584"/>
      <c r="S11" s="584"/>
      <c r="T11" s="584"/>
      <c r="U11" s="590" t="s">
        <v>373</v>
      </c>
      <c r="X11" s="592"/>
      <c r="Y11" s="592"/>
      <c r="Z11" s="592"/>
      <c r="AA11" s="592"/>
      <c r="AB11" s="592"/>
    </row>
    <row r="12" spans="1:28">
      <c r="J12" s="531"/>
      <c r="K12" s="531"/>
      <c r="L12" s="526"/>
      <c r="M12" s="526"/>
      <c r="N12" s="504"/>
      <c r="O12" s="1224"/>
      <c r="P12" s="1224"/>
      <c r="Q12" s="1224"/>
      <c r="R12" s="1224"/>
      <c r="S12" s="1224"/>
      <c r="T12" s="1224"/>
      <c r="U12" s="1224"/>
    </row>
    <row r="13" spans="1:28">
      <c r="J13" s="531"/>
      <c r="K13" s="531"/>
      <c r="L13" s="1151" t="s">
        <v>454</v>
      </c>
      <c r="M13" s="1151"/>
      <c r="N13" s="1151"/>
      <c r="O13" s="1151"/>
      <c r="P13" s="1151"/>
      <c r="Q13" s="1151"/>
      <c r="R13" s="1151"/>
      <c r="S13" s="1151"/>
      <c r="T13" s="1151"/>
      <c r="U13" s="1151"/>
      <c r="V13" s="1151"/>
      <c r="W13" s="1151" t="s">
        <v>455</v>
      </c>
    </row>
    <row r="14" spans="1:28" ht="14.25" customHeight="1">
      <c r="J14" s="531"/>
      <c r="K14" s="531"/>
      <c r="L14" s="1230" t="s">
        <v>92</v>
      </c>
      <c r="M14" s="1230" t="s">
        <v>640</v>
      </c>
      <c r="N14" s="663"/>
      <c r="O14" s="1231" t="s">
        <v>642</v>
      </c>
      <c r="P14" s="1232"/>
      <c r="Q14" s="1232"/>
      <c r="R14" s="1232"/>
      <c r="S14" s="1232"/>
      <c r="T14" s="1233"/>
      <c r="U14" s="1214" t="s">
        <v>341</v>
      </c>
      <c r="V14" s="1227" t="s">
        <v>275</v>
      </c>
      <c r="W14" s="1151"/>
    </row>
    <row r="15" spans="1:28" ht="14.25" customHeight="1">
      <c r="J15" s="531"/>
      <c r="K15" s="531"/>
      <c r="L15" s="1230"/>
      <c r="M15" s="1230"/>
      <c r="N15" s="664"/>
      <c r="O15" s="1236" t="s">
        <v>606</v>
      </c>
      <c r="P15" s="1234" t="s">
        <v>271</v>
      </c>
      <c r="Q15" s="1235"/>
      <c r="R15" s="1211" t="s">
        <v>655</v>
      </c>
      <c r="S15" s="1212"/>
      <c r="T15" s="1213"/>
      <c r="U15" s="1215"/>
      <c r="V15" s="1228"/>
      <c r="W15" s="1151"/>
    </row>
    <row r="16" spans="1:28" ht="33.75" customHeight="1">
      <c r="J16" s="531"/>
      <c r="K16" s="531"/>
      <c r="L16" s="1230"/>
      <c r="M16" s="1230"/>
      <c r="N16" s="665"/>
      <c r="O16" s="1237"/>
      <c r="P16" s="537" t="s">
        <v>607</v>
      </c>
      <c r="Q16" s="537" t="s">
        <v>6</v>
      </c>
      <c r="R16" s="538" t="s">
        <v>274</v>
      </c>
      <c r="S16" s="1225" t="s">
        <v>273</v>
      </c>
      <c r="T16" s="1226"/>
      <c r="U16" s="1216"/>
      <c r="V16" s="1229"/>
      <c r="W16" s="1151"/>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19">
        <f ca="1">OFFSET(S17,0,-1)+1</f>
        <v>7</v>
      </c>
      <c r="T17" s="1219"/>
      <c r="U17" s="650">
        <f ca="1">OFFSET(U17,0,-2)+1</f>
        <v>8</v>
      </c>
      <c r="V17" s="651">
        <f ca="1">OFFSET(V17,0,-1)</f>
        <v>8</v>
      </c>
      <c r="W17" s="650">
        <f ca="1">OFFSET(W17,0,-1)+1</f>
        <v>9</v>
      </c>
    </row>
    <row r="18" spans="1:28" ht="22.5">
      <c r="A18" s="1203">
        <v>1</v>
      </c>
      <c r="B18" s="849"/>
      <c r="C18" s="849"/>
      <c r="D18" s="849"/>
      <c r="E18" s="850"/>
      <c r="F18" s="851"/>
      <c r="G18" s="851"/>
      <c r="H18" s="851"/>
      <c r="I18" s="852"/>
      <c r="J18" s="847"/>
      <c r="K18" s="854"/>
      <c r="L18" s="595" t="e">
        <f ca="1">mergeValue(A18)</f>
        <v>#NAME?</v>
      </c>
      <c r="M18" s="643" t="s">
        <v>20</v>
      </c>
      <c r="N18" s="648"/>
      <c r="O18" s="1204"/>
      <c r="P18" s="1204"/>
      <c r="Q18" s="1204"/>
      <c r="R18" s="1204"/>
      <c r="S18" s="1204"/>
      <c r="T18" s="1204"/>
      <c r="U18" s="1204"/>
      <c r="V18" s="1204"/>
      <c r="W18" s="632" t="s">
        <v>476</v>
      </c>
      <c r="Y18" s="591"/>
      <c r="Z18" s="591" t="str">
        <f t="shared" ref="Z18:Z31" si="0">IF(M18="","",M18 )</f>
        <v>Наименование тарифа</v>
      </c>
      <c r="AA18" s="591"/>
      <c r="AB18" s="591"/>
    </row>
    <row r="19" spans="1:28" ht="22.5">
      <c r="A19" s="1203"/>
      <c r="B19" s="1203">
        <v>1</v>
      </c>
      <c r="C19" s="849"/>
      <c r="D19" s="849"/>
      <c r="E19" s="851"/>
      <c r="F19" s="851"/>
      <c r="G19" s="851"/>
      <c r="H19" s="851"/>
      <c r="I19" s="846"/>
      <c r="J19" s="845"/>
      <c r="K19" s="848"/>
      <c r="L19" s="595" t="e">
        <f ca="1">mergeValue(A19) &amp;"."&amp; mergeValue(B19)</f>
        <v>#NAME?</v>
      </c>
      <c r="M19" s="548" t="s">
        <v>16</v>
      </c>
      <c r="N19" s="648"/>
      <c r="O19" s="1204"/>
      <c r="P19" s="1204"/>
      <c r="Q19" s="1204"/>
      <c r="R19" s="1204"/>
      <c r="S19" s="1204"/>
      <c r="T19" s="1204"/>
      <c r="U19" s="1204"/>
      <c r="V19" s="1204"/>
      <c r="W19" s="632" t="s">
        <v>477</v>
      </c>
      <c r="Y19" s="591"/>
      <c r="Z19" s="591" t="str">
        <f t="shared" si="0"/>
        <v>Территория действия тарифа</v>
      </c>
      <c r="AA19" s="591"/>
      <c r="AB19" s="591"/>
    </row>
    <row r="20" spans="1:28" ht="22.5">
      <c r="A20" s="1203"/>
      <c r="B20" s="1203"/>
      <c r="C20" s="1203">
        <v>1</v>
      </c>
      <c r="D20" s="849"/>
      <c r="E20" s="851"/>
      <c r="F20" s="851"/>
      <c r="G20" s="851"/>
      <c r="H20" s="851"/>
      <c r="I20" s="853"/>
      <c r="J20" s="845"/>
      <c r="K20" s="848"/>
      <c r="L20" s="595" t="e">
        <f ca="1">mergeValue(A20) &amp;"."&amp; mergeValue(B20)&amp;"."&amp; mergeValue(C20)</f>
        <v>#NAME?</v>
      </c>
      <c r="M20" s="549" t="s">
        <v>7</v>
      </c>
      <c r="N20" s="648"/>
      <c r="O20" s="1204"/>
      <c r="P20" s="1204"/>
      <c r="Q20" s="1204"/>
      <c r="R20" s="1204"/>
      <c r="S20" s="1204"/>
      <c r="T20" s="1204"/>
      <c r="U20" s="1204"/>
      <c r="V20" s="1204"/>
      <c r="W20" s="632" t="s">
        <v>634</v>
      </c>
      <c r="Y20" s="591"/>
      <c r="Z20" s="591" t="str">
        <f t="shared" si="0"/>
        <v xml:space="preserve">Наименование системы теплоснабжения </v>
      </c>
      <c r="AA20" s="591"/>
      <c r="AB20" s="591"/>
    </row>
    <row r="21" spans="1:28" ht="22.5">
      <c r="A21" s="1203"/>
      <c r="B21" s="1203"/>
      <c r="C21" s="1203"/>
      <c r="D21" s="1203">
        <v>1</v>
      </c>
      <c r="E21" s="851"/>
      <c r="F21" s="851"/>
      <c r="G21" s="851"/>
      <c r="H21" s="851"/>
      <c r="I21" s="853"/>
      <c r="J21" s="845"/>
      <c r="K21" s="848"/>
      <c r="L21" s="595" t="e">
        <f ca="1">mergeValue(A21) &amp;"."&amp; mergeValue(B21)&amp;"."&amp; mergeValue(C21)&amp;"."&amp; mergeValue(D21)</f>
        <v>#NAME?</v>
      </c>
      <c r="M21" s="550" t="s">
        <v>22</v>
      </c>
      <c r="N21" s="648"/>
      <c r="O21" s="1204"/>
      <c r="P21" s="1204"/>
      <c r="Q21" s="1204"/>
      <c r="R21" s="1204"/>
      <c r="S21" s="1204"/>
      <c r="T21" s="1204"/>
      <c r="U21" s="1204"/>
      <c r="V21" s="1204"/>
      <c r="W21" s="632" t="s">
        <v>635</v>
      </c>
      <c r="Y21" s="591"/>
      <c r="Z21" s="591" t="str">
        <f t="shared" si="0"/>
        <v xml:space="preserve">Источник тепловой энергии  </v>
      </c>
      <c r="AA21" s="591"/>
      <c r="AB21" s="591"/>
    </row>
    <row r="22" spans="1:28" ht="101.25">
      <c r="A22" s="1203"/>
      <c r="B22" s="1203"/>
      <c r="C22" s="1203"/>
      <c r="D22" s="1203"/>
      <c r="E22" s="1203">
        <v>1</v>
      </c>
      <c r="F22" s="851"/>
      <c r="G22" s="851"/>
      <c r="H22" s="849">
        <v>1</v>
      </c>
      <c r="I22" s="1203">
        <v>1</v>
      </c>
      <c r="J22" s="851"/>
      <c r="K22" s="856"/>
      <c r="L22" s="595" t="e">
        <f ca="1">mergeValue(A22) &amp;"."&amp; mergeValue(B22)&amp;"."&amp; mergeValue(C22)&amp;"."&amp; mergeValue(D22)&amp;"."&amp; mergeValue(E22)</f>
        <v>#NAME?</v>
      </c>
      <c r="M22" s="556" t="s">
        <v>9</v>
      </c>
      <c r="N22" s="648"/>
      <c r="O22" s="1205"/>
      <c r="P22" s="1205"/>
      <c r="Q22" s="1205"/>
      <c r="R22" s="1205"/>
      <c r="S22" s="1205"/>
      <c r="T22" s="1205"/>
      <c r="U22" s="1205"/>
      <c r="V22" s="1205"/>
      <c r="W22" s="632" t="s">
        <v>639</v>
      </c>
      <c r="Y22" s="591"/>
      <c r="Z22" s="591" t="str">
        <f t="shared" si="0"/>
        <v>Схема подключения теплопотребляющей установки к коллектору источника тепловой энергии</v>
      </c>
      <c r="AA22" s="591"/>
      <c r="AB22" s="591"/>
    </row>
    <row r="23" spans="1:28" ht="90">
      <c r="A23" s="1203"/>
      <c r="B23" s="1203"/>
      <c r="C23" s="1203"/>
      <c r="D23" s="1203"/>
      <c r="E23" s="1203"/>
      <c r="F23" s="1203">
        <v>1</v>
      </c>
      <c r="G23" s="849"/>
      <c r="H23" s="849"/>
      <c r="I23" s="1203"/>
      <c r="J23" s="1203">
        <v>1</v>
      </c>
      <c r="K23" s="857"/>
      <c r="L23" s="595" t="e">
        <f ca="1">mergeValue(A23) &amp;"."&amp; mergeValue(B23)&amp;"."&amp; mergeValue(C23)&amp;"."&amp; mergeValue(D23)&amp;"."&amp; mergeValue(E23)&amp;"."&amp; mergeValue(F23)</f>
        <v>#NAME?</v>
      </c>
      <c r="M23" s="557" t="s">
        <v>10</v>
      </c>
      <c r="N23" s="648"/>
      <c r="O23" s="1206"/>
      <c r="P23" s="1207"/>
      <c r="Q23" s="1207"/>
      <c r="R23" s="1207"/>
      <c r="S23" s="1207"/>
      <c r="T23" s="1207"/>
      <c r="U23" s="1207"/>
      <c r="V23" s="1208"/>
      <c r="W23" s="632" t="s">
        <v>637</v>
      </c>
      <c r="Y23" s="591"/>
      <c r="Z23" s="591" t="str">
        <f t="shared" si="0"/>
        <v>Группа потребителей</v>
      </c>
      <c r="AA23" s="591"/>
      <c r="AB23" s="591"/>
    </row>
    <row r="24" spans="1:28" ht="189" customHeight="1">
      <c r="A24" s="1203"/>
      <c r="B24" s="1203"/>
      <c r="C24" s="1203"/>
      <c r="D24" s="1203"/>
      <c r="E24" s="1203"/>
      <c r="F24" s="1203"/>
      <c r="G24" s="849">
        <v>1</v>
      </c>
      <c r="H24" s="849"/>
      <c r="I24" s="1203"/>
      <c r="J24" s="1203"/>
      <c r="K24" s="857">
        <v>1</v>
      </c>
      <c r="L24" s="595" t="e">
        <f ca="1">mergeValue(A24) &amp;"."&amp; mergeValue(B24)&amp;"."&amp; mergeValue(C24)&amp;"."&amp; mergeValue(D24)&amp;"."&amp; mergeValue(E24)&amp;"."&amp; mergeValue(F24)&amp;"."&amp; mergeValue(G24)</f>
        <v>#NAME?</v>
      </c>
      <c r="M24" s="1071"/>
      <c r="N24" s="648"/>
      <c r="O24" s="564"/>
      <c r="P24" s="564"/>
      <c r="Q24" s="1096"/>
      <c r="R24" s="1209"/>
      <c r="S24" s="1210" t="s">
        <v>84</v>
      </c>
      <c r="T24" s="1209"/>
      <c r="U24" s="1210" t="s">
        <v>85</v>
      </c>
      <c r="V24" s="564"/>
      <c r="W24" s="1220" t="s">
        <v>656</v>
      </c>
      <c r="X24" s="587" t="e">
        <f ca="1">strCheckDate(O25:V25)</f>
        <v>#NAME?</v>
      </c>
      <c r="Y24" s="591"/>
      <c r="Z24" s="591" t="str">
        <f t="shared" si="0"/>
        <v/>
      </c>
      <c r="AA24" s="591"/>
      <c r="AB24" s="591"/>
    </row>
    <row r="25" spans="1:28" ht="11.25" hidden="1" customHeight="1">
      <c r="A25" s="1203"/>
      <c r="B25" s="1203"/>
      <c r="C25" s="1203"/>
      <c r="D25" s="1203"/>
      <c r="E25" s="1203"/>
      <c r="F25" s="1203"/>
      <c r="G25" s="849"/>
      <c r="H25" s="849"/>
      <c r="I25" s="1203"/>
      <c r="J25" s="1203"/>
      <c r="K25" s="857"/>
      <c r="L25" s="602"/>
      <c r="M25" s="648"/>
      <c r="N25" s="648"/>
      <c r="O25" s="564"/>
      <c r="P25" s="564"/>
      <c r="Q25" s="586" t="str">
        <f>R24 &amp; "-" &amp; T24</f>
        <v>-</v>
      </c>
      <c r="R25" s="1209"/>
      <c r="S25" s="1210"/>
      <c r="T25" s="1209"/>
      <c r="U25" s="1210"/>
      <c r="V25" s="564"/>
      <c r="W25" s="1221"/>
      <c r="Y25" s="591"/>
      <c r="Z25" s="591" t="str">
        <f t="shared" si="0"/>
        <v/>
      </c>
      <c r="AA25" s="591"/>
      <c r="AB25" s="591"/>
    </row>
    <row r="26" spans="1:28" ht="15" customHeight="1">
      <c r="A26" s="1203"/>
      <c r="B26" s="1203"/>
      <c r="C26" s="1203"/>
      <c r="D26" s="1203"/>
      <c r="E26" s="1203"/>
      <c r="F26" s="1203"/>
      <c r="G26" s="851"/>
      <c r="H26" s="849"/>
      <c r="I26" s="1203"/>
      <c r="J26" s="1203"/>
      <c r="K26" s="856"/>
      <c r="L26" s="540"/>
      <c r="M26" s="559" t="s">
        <v>25</v>
      </c>
      <c r="N26" s="566"/>
      <c r="O26" s="566"/>
      <c r="P26" s="566"/>
      <c r="Q26" s="566"/>
      <c r="R26" s="566"/>
      <c r="S26" s="566"/>
      <c r="T26" s="566"/>
      <c r="U26" s="566"/>
      <c r="V26" s="562"/>
      <c r="W26" s="1222"/>
      <c r="Y26" s="591"/>
      <c r="Z26" s="591" t="str">
        <f t="shared" si="0"/>
        <v>Добавить вид теплоносителя (параметры теплоносителя)</v>
      </c>
      <c r="AA26" s="591"/>
      <c r="AB26" s="591"/>
    </row>
    <row r="27" spans="1:28" ht="15" customHeight="1">
      <c r="A27" s="1203"/>
      <c r="B27" s="1203"/>
      <c r="C27" s="1203"/>
      <c r="D27" s="1203"/>
      <c r="E27" s="1203"/>
      <c r="F27" s="851"/>
      <c r="G27" s="851"/>
      <c r="H27" s="849"/>
      <c r="I27" s="1203"/>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3"/>
      <c r="B28" s="1203"/>
      <c r="C28" s="1203"/>
      <c r="D28" s="1203"/>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3"/>
      <c r="B29" s="1203"/>
      <c r="C29" s="1203"/>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3"/>
      <c r="B30" s="1203"/>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3"/>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6" t="s">
        <v>633</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825</vt:i4>
      </vt:variant>
    </vt:vector>
  </HeadingPairs>
  <TitlesOfParts>
    <vt:vector size="833" baseType="lpstr">
      <vt:lpstr>Инструкция</vt:lpstr>
      <vt:lpstr>Титульный</vt:lpstr>
      <vt:lpstr>Территории</vt:lpstr>
      <vt:lpstr>Перечень тарифов</vt:lpstr>
      <vt:lpstr>Форма 1.0.1 | Т-передача ТЭ</vt:lpstr>
      <vt:lpstr>Форма 4.2.2 | Т-передача ТЭ</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add_CS_List05_7</vt:lpstr>
      <vt:lpstr>add_CS_List05_8</vt:lpstr>
      <vt:lpstr>add_CS_List05_9</vt:lpstr>
      <vt:lpstr>add_CT_1</vt:lpstr>
      <vt:lpstr>add_CT_10</vt:lpstr>
      <vt:lpstr>add_CT_13</vt:lpstr>
      <vt:lpstr>add_CT_2</vt:lpstr>
      <vt:lpstr>add_CT_3</vt:lpstr>
      <vt:lpstr>add_CT_3_i</vt:lpstr>
      <vt:lpstr>add_CT_4</vt:lpstr>
      <vt:lpstr>add_CT_5</vt:lpstr>
      <vt:lpstr>add_CT_7</vt:lpstr>
      <vt:lpstr>add_CT_8</vt:lpstr>
      <vt:lpstr>add_CT_9</vt:lpstr>
      <vt:lpstr>add_MO_1</vt:lpstr>
      <vt:lpstr>add_MO_10</vt:lpstr>
      <vt:lpstr>add_MO_13</vt:lpstr>
      <vt:lpstr>add_MO_2</vt:lpstr>
      <vt:lpstr>add_MO_3</vt:lpstr>
      <vt:lpstr>add_MO_3_i</vt:lpstr>
      <vt:lpstr>add_MO_4</vt:lpstr>
      <vt:lpstr>add_MO_5</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add_MO_List05_5</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add_MR_List05_5</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add_Rate_5</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add_Warm_5</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2013-08-29T08:11:20Z</cp:lastPrinted>
  <dcterms:created xsi:type="dcterms:W3CDTF">2004-05-21T07:18:45Z</dcterms:created>
  <dcterms:modified xsi:type="dcterms:W3CDTF">2021-09-14T09:08:16Z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