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60" yWindow="45" windowWidth="13665" windowHeight="13935" tabRatio="887" firstSheet="2" activeTab="2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ТЭ'!$M$18:$BT$28</definedName>
    <definedName name="checkCell_List06_6_double_date">'Форма 4.2.2 | Т-передача ТЭ'!$BU$18:$BU$28</definedName>
    <definedName name="checkCell_List06_6_unique_t">'Форма 4.2.2 | Т-передача ТЭ'!$M$18:$M$28</definedName>
    <definedName name="checkCell_List06_6_unique_t1">'Форма 4.2.2 | Т-передача ТЭ'!$BV$18:$BV$29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et_union_hor!$O$125:$BS$130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et_union_hor!$BS$125:$BS$138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ТЭ'!$BS$18:$BS$28</definedName>
    <definedName name="List06_6_note">'Форма 4.2.2 | Т-передача ТЭ'!$BT$18:$BT$28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ТЭ'!$BS$14:$BS$28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O7" i="629" l="1"/>
  <c r="O8" i="629"/>
  <c r="O9" i="629"/>
  <c r="O10"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AL17" i="629" s="1"/>
  <c r="AM17" i="629" s="1"/>
  <c r="AN17" i="629" s="1"/>
  <c r="AP17" i="629" s="1"/>
  <c r="AQ17" i="629" s="1"/>
  <c r="AR17" i="629" s="1"/>
  <c r="AS17" i="629" s="1"/>
  <c r="AT17" i="629" s="1"/>
  <c r="AU17" i="629" s="1"/>
  <c r="AW17" i="629" s="1"/>
  <c r="AX17" i="629" s="1"/>
  <c r="AY17" i="629" s="1"/>
  <c r="AZ17" i="629" s="1"/>
  <c r="BA17" i="629" s="1"/>
  <c r="BB17" i="629" s="1"/>
  <c r="BD17" i="629" s="1"/>
  <c r="BE17" i="629" s="1"/>
  <c r="BF17" i="629" s="1"/>
  <c r="BG17" i="629" s="1"/>
  <c r="BH17" i="629" s="1"/>
  <c r="BI17" i="629" s="1"/>
  <c r="BK17" i="629" s="1"/>
  <c r="BL17" i="629" s="1"/>
  <c r="BM17" i="629" s="1"/>
  <c r="BN17" i="629" s="1"/>
  <c r="BO17" i="629" s="1"/>
  <c r="BP17" i="629" s="1"/>
  <c r="BR17" i="629" s="1"/>
  <c r="BS17" i="629" s="1"/>
  <c r="BT17" i="629" s="1"/>
  <c r="L18" i="629"/>
  <c r="O18" i="629"/>
  <c r="L19" i="629"/>
  <c r="L20" i="629"/>
  <c r="L21" i="629"/>
  <c r="L23" i="629"/>
  <c r="BW24" i="629"/>
  <c r="BV23" i="629"/>
  <c r="L24" i="629"/>
  <c r="Q25" i="629"/>
  <c r="X25" i="629"/>
  <c r="AE25" i="629"/>
  <c r="AL25" i="629"/>
  <c r="AS25" i="629"/>
  <c r="AZ25" i="629"/>
  <c r="BG25" i="629"/>
  <c r="BN25" i="629"/>
  <c r="BU24" i="629"/>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BN132" i="471"/>
  <c r="BG132" i="471"/>
  <c r="AZ132" i="471"/>
  <c r="AS132" i="471"/>
  <c r="AL132" i="471"/>
  <c r="AE132" i="471" l="1"/>
  <c r="X132" i="471"/>
  <c r="H12" i="646"/>
  <c r="H11" i="646"/>
  <c r="H9" i="646"/>
  <c r="H8" i="646"/>
  <c r="H7" i="646"/>
  <c r="H12" i="622"/>
  <c r="H9" i="622"/>
  <c r="H8" i="622"/>
  <c r="H12" i="638"/>
  <c r="H9" i="638"/>
  <c r="H8" i="638"/>
  <c r="R14" i="601"/>
  <c r="H13" i="646" s="1"/>
  <c r="R13" i="601"/>
  <c r="R12" i="601"/>
  <c r="P12" i="601"/>
  <c r="F10" i="646"/>
  <c r="F9" i="646"/>
  <c r="F8" i="646"/>
  <c r="F13" i="646"/>
  <c r="F12" i="646"/>
  <c r="F11" i="646"/>
  <c r="M14" i="601"/>
  <c r="M13" i="601"/>
  <c r="M12" i="601"/>
  <c r="H13" i="638" l="1"/>
  <c r="H13" i="622"/>
  <c r="B3" i="525"/>
  <c r="B2" i="525"/>
  <c r="E3" i="437"/>
  <c r="O7" i="627" l="1"/>
  <c r="O8" i="627"/>
  <c r="O9" i="627"/>
  <c r="O10" i="627"/>
  <c r="O17" i="627"/>
  <c r="P17" i="627" s="1"/>
  <c r="Q17" i="627" s="1"/>
  <c r="R17" i="627" s="1"/>
  <c r="S17" i="627" s="1"/>
  <c r="U17" i="627" s="1"/>
  <c r="V17" i="627" s="1"/>
  <c r="W17" i="627" s="1"/>
  <c r="Z24" i="627"/>
  <c r="Q25" i="627"/>
  <c r="L24" i="627"/>
  <c r="L18" i="627"/>
  <c r="X24" i="627"/>
  <c r="L20" i="627"/>
  <c r="L19" i="627"/>
  <c r="Y23" i="627"/>
  <c r="L23" i="627"/>
  <c r="L21" i="627"/>
  <c r="O7" i="632" l="1"/>
  <c r="O8" i="632"/>
  <c r="O9" i="632"/>
  <c r="O10" i="632"/>
  <c r="O18" i="632"/>
  <c r="P18" i="632" s="1"/>
  <c r="Q18" i="632" s="1"/>
  <c r="R18" i="632" s="1"/>
  <c r="S18" i="632" s="1"/>
  <c r="T18" i="632" s="1"/>
  <c r="V18" i="632" s="1"/>
  <c r="X18" i="632" s="1"/>
  <c r="R24" i="632"/>
  <c r="L22" i="632"/>
  <c r="L23" i="632"/>
  <c r="L21" i="632"/>
  <c r="L20" i="632"/>
  <c r="L19"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19" i="642"/>
  <c r="L20" i="642"/>
  <c r="L243" i="471"/>
  <c r="F11" i="643"/>
  <c r="L244" i="471"/>
  <c r="L238" i="471"/>
  <c r="L242" i="471"/>
  <c r="L239" i="471"/>
  <c r="L240" i="471"/>
  <c r="L22" i="642"/>
  <c r="X24" i="642"/>
  <c r="L241" i="471"/>
  <c r="L24" i="642"/>
  <c r="L23" i="642"/>
  <c r="L18" i="642"/>
  <c r="F12" i="643"/>
  <c r="F13" i="643"/>
  <c r="X244" i="471"/>
  <c r="F10" i="643"/>
  <c r="L21" i="642"/>
  <c r="F9" i="643"/>
  <c r="F8"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1" i="471"/>
  <c r="L224" i="471"/>
  <c r="L220" i="471"/>
  <c r="L225" i="471"/>
  <c r="L23" i="640"/>
  <c r="F13" i="641"/>
  <c r="L20" i="640"/>
  <c r="F9" i="641"/>
  <c r="L22" i="640"/>
  <c r="L25" i="640"/>
  <c r="L21" i="640"/>
  <c r="F10" i="641"/>
  <c r="L26" i="640"/>
  <c r="F12" i="641"/>
  <c r="F11" i="641"/>
  <c r="L222" i="471"/>
  <c r="X226" i="471"/>
  <c r="F8" i="641"/>
  <c r="L226" i="471"/>
  <c r="L24" i="640"/>
  <c r="X26" i="640"/>
  <c r="L223" i="471"/>
  <c r="V19" i="640" l="1"/>
  <c r="W19" i="640" s="1"/>
  <c r="AA198" i="471" l="1"/>
  <c r="AI197" i="471"/>
  <c r="R184" i="471"/>
  <c r="V120" i="471"/>
  <c r="AF111" i="471"/>
  <c r="V110" i="471"/>
  <c r="AE109" i="471"/>
  <c r="V109" i="471"/>
  <c r="Q150" i="471"/>
  <c r="Z149" i="471"/>
  <c r="Q132" i="471"/>
  <c r="BW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Y183" i="471"/>
  <c r="L36" i="471"/>
  <c r="F9" i="638"/>
  <c r="F9" i="634"/>
  <c r="L104" i="471"/>
  <c r="L73" i="471"/>
  <c r="AC110" i="471"/>
  <c r="L69" i="471"/>
  <c r="X91" i="471"/>
  <c r="F11" i="635"/>
  <c r="F10" i="636"/>
  <c r="L183" i="471"/>
  <c r="L148" i="471"/>
  <c r="L50" i="471"/>
  <c r="L194" i="471"/>
  <c r="L35" i="471"/>
  <c r="L33" i="471"/>
  <c r="AD108" i="471"/>
  <c r="F12" i="637"/>
  <c r="L161" i="471"/>
  <c r="L51" i="471"/>
  <c r="L103" i="471"/>
  <c r="X149" i="471"/>
  <c r="F9" i="635"/>
  <c r="BV130" i="471"/>
  <c r="F10" i="639"/>
  <c r="Y166" i="471"/>
  <c r="F8" i="637"/>
  <c r="L196" i="471"/>
  <c r="F11" i="639"/>
  <c r="X73" i="471"/>
  <c r="L37" i="471"/>
  <c r="F13" i="635"/>
  <c r="F8" i="638"/>
  <c r="F10" i="638"/>
  <c r="F9" i="636"/>
  <c r="L70" i="471"/>
  <c r="L181" i="471"/>
  <c r="F11" i="637"/>
  <c r="L88" i="471"/>
  <c r="BU131" i="471"/>
  <c r="L67" i="471"/>
  <c r="L127" i="471"/>
  <c r="L163" i="471"/>
  <c r="F9" i="639"/>
  <c r="AH197" i="471"/>
  <c r="F13" i="636"/>
  <c r="L53" i="471"/>
  <c r="L72" i="471"/>
  <c r="L85" i="471"/>
  <c r="L164" i="471"/>
  <c r="AC109" i="471"/>
  <c r="F12" i="634"/>
  <c r="L197" i="471"/>
  <c r="F11" i="638"/>
  <c r="L55" i="471"/>
  <c r="L195" i="471"/>
  <c r="F12" i="635"/>
  <c r="L32" i="471"/>
  <c r="F8" i="639"/>
  <c r="L110" i="471"/>
  <c r="F8" i="636"/>
  <c r="L145" i="471"/>
  <c r="L166" i="471"/>
  <c r="F10" i="634"/>
  <c r="L165" i="471"/>
  <c r="F10" i="635"/>
  <c r="L162" i="471"/>
  <c r="F12" i="639"/>
  <c r="AC120" i="471"/>
  <c r="L108" i="471"/>
  <c r="L167" i="471"/>
  <c r="F13" i="637"/>
  <c r="L146" i="471"/>
  <c r="F12" i="638"/>
  <c r="X37" i="471"/>
  <c r="L34" i="471"/>
  <c r="F10" i="637"/>
  <c r="L49" i="471"/>
  <c r="F11" i="636"/>
  <c r="F8" i="634"/>
  <c r="L106" i="471"/>
  <c r="L120" i="471"/>
  <c r="Y148" i="471"/>
  <c r="L125" i="471"/>
  <c r="L130" i="471"/>
  <c r="F13" i="638"/>
  <c r="L71" i="471"/>
  <c r="F9" i="637"/>
  <c r="L109" i="471"/>
  <c r="L91" i="471"/>
  <c r="L131" i="471"/>
  <c r="L193" i="471"/>
  <c r="L143" i="471"/>
  <c r="L68" i="471"/>
  <c r="X167" i="471"/>
  <c r="F8" i="635"/>
  <c r="L180" i="471"/>
  <c r="F13" i="634"/>
  <c r="L149" i="471"/>
  <c r="X55" i="471"/>
  <c r="L31" i="471"/>
  <c r="F11" i="634"/>
  <c r="L179" i="471"/>
  <c r="L182" i="471"/>
  <c r="L126" i="471"/>
  <c r="L128" i="471"/>
  <c r="F13" i="639"/>
  <c r="L105" i="471"/>
  <c r="L144" i="471"/>
  <c r="L52" i="471"/>
  <c r="L90" i="471"/>
  <c r="Y90" i="471"/>
  <c r="L86" i="471"/>
  <c r="F12" i="636"/>
  <c r="L87" i="471"/>
  <c r="L54"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1" i="626"/>
  <c r="L19" i="625"/>
  <c r="L18" i="624"/>
  <c r="L22" i="624"/>
  <c r="L20" i="624"/>
  <c r="L23" i="625"/>
  <c r="X24" i="625"/>
  <c r="L18" i="625"/>
  <c r="L19" i="624"/>
  <c r="L23" i="626"/>
  <c r="L21" i="625"/>
  <c r="L22" i="625"/>
  <c r="L24" i="624"/>
  <c r="L20" i="625"/>
  <c r="L23" i="624"/>
  <c r="X26" i="626"/>
  <c r="L20" i="626"/>
  <c r="L24" i="626"/>
  <c r="X24" i="624"/>
  <c r="L24" i="625"/>
  <c r="L25" i="626"/>
  <c r="L22" i="626"/>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0" i="633"/>
  <c r="X24" i="630"/>
  <c r="X24" i="631"/>
  <c r="L21" i="633"/>
  <c r="L23" i="630"/>
  <c r="L23" i="631"/>
  <c r="L22" i="631"/>
  <c r="L24" i="630"/>
  <c r="Y23" i="630"/>
  <c r="AH23" i="633"/>
  <c r="L18" i="631"/>
  <c r="L20" i="630"/>
  <c r="Y23" i="631"/>
  <c r="L19" i="633"/>
  <c r="L19" i="631"/>
  <c r="L24" i="631"/>
  <c r="L22" i="633"/>
  <c r="L19" i="630"/>
  <c r="L18" i="630"/>
  <c r="L21" i="630"/>
  <c r="L21" i="631"/>
  <c r="L23" i="633"/>
  <c r="AG18" i="633" l="1"/>
  <c r="U17" i="631"/>
  <c r="AF26" i="628"/>
  <c r="V25" i="628"/>
  <c r="AE24" i="628"/>
  <c r="V24" i="628"/>
  <c r="O17" i="628"/>
  <c r="P17" i="628" s="1"/>
  <c r="Q17" i="628" s="1"/>
  <c r="R17" i="628" s="1"/>
  <c r="S17" i="628" s="1"/>
  <c r="T17" i="628" s="1"/>
  <c r="U17" i="628" s="1"/>
  <c r="V17" i="628" s="1"/>
  <c r="W17" i="628" s="1"/>
  <c r="E2" i="437"/>
  <c r="L20" i="628"/>
  <c r="AC25" i="628"/>
  <c r="L25" i="628"/>
  <c r="L23" i="628"/>
  <c r="AD23" i="628"/>
  <c r="L18" i="628"/>
  <c r="L24" i="628"/>
  <c r="AC24" i="628"/>
  <c r="L19" i="628"/>
  <c r="L21" i="628"/>
  <c r="V17" i="631" l="1"/>
  <c r="W17" i="631" s="1"/>
  <c r="X17" i="628"/>
  <c r="Z17" i="628" s="1"/>
  <c r="AB17" i="628" l="1"/>
  <c r="M292" i="471"/>
  <c r="R307" i="471"/>
  <c r="H11" i="622"/>
  <c r="H7" i="622"/>
  <c r="P297" i="471"/>
  <c r="R302" i="471"/>
  <c r="R297" i="471"/>
  <c r="H11" i="618"/>
  <c r="H7" i="618"/>
  <c r="H11" i="617"/>
  <c r="H7" i="617"/>
  <c r="H11" i="616"/>
  <c r="H7" i="616"/>
  <c r="H11" i="614"/>
  <c r="H7" i="614"/>
  <c r="H340" i="471"/>
  <c r="E29" i="205"/>
  <c r="F29" i="205"/>
  <c r="E327" i="471"/>
  <c r="E332" i="471"/>
  <c r="F9" i="614"/>
  <c r="F13" i="614"/>
  <c r="F10" i="618"/>
  <c r="F339" i="471"/>
  <c r="F11" i="618"/>
  <c r="F10" i="617"/>
  <c r="F11" i="616"/>
  <c r="F8" i="622"/>
  <c r="F10" i="616"/>
  <c r="F8" i="614"/>
  <c r="F11" i="617"/>
  <c r="F12" i="617"/>
  <c r="F13" i="617"/>
  <c r="F12" i="616"/>
  <c r="F12" i="622"/>
  <c r="F342" i="471"/>
  <c r="F341" i="471"/>
  <c r="F8" i="618"/>
  <c r="F13" i="622"/>
  <c r="F9" i="616"/>
  <c r="F8" i="617"/>
  <c r="F338" i="471"/>
  <c r="M302" i="471"/>
  <c r="M297" i="471"/>
  <c r="F10" i="622"/>
  <c r="F8" i="616"/>
  <c r="F12" i="614"/>
  <c r="F9" i="617"/>
  <c r="F10" i="614"/>
  <c r="F12" i="618"/>
  <c r="F9" i="618"/>
  <c r="F13" i="618"/>
  <c r="F9" i="622"/>
  <c r="F11" i="614"/>
  <c r="F13" i="616"/>
  <c r="F340" i="471"/>
  <c r="F11" i="622"/>
  <c r="F337" i="471"/>
  <c r="M307" i="471"/>
</calcChain>
</file>

<file path=xl/sharedStrings.xml><?xml version="1.0" encoding="utf-8"?>
<sst xmlns="http://schemas.openxmlformats.org/spreadsheetml/2006/main" count="6678" uniqueCount="3401">
  <si>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</si>
  <si>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</si>
  <si>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</si>
  <si>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</si>
  <si>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</si>
  <si>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</si>
  <si>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</si>
  <si>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</si>
  <si>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</si>
  <si>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</si>
  <si>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</si>
  <si>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</si>
  <si>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</si>
  <si>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</si>
  <si>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</si>
  <si>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</si>
  <si>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</si>
  <si>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</si>
  <si>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</si>
  <si>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</si>
  <si>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</si>
  <si>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</si>
  <si>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</si>
  <si>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</si>
  <si>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</si>
  <si>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</si>
  <si>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</si>
  <si>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</si>
  <si>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</si>
  <si>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</si>
  <si>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</si>
  <si>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</si>
  <si>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</si>
  <si>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</si>
  <si>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</si>
  <si>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</si>
  <si>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</si>
  <si>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</si>
  <si>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</si>
  <si>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</si>
  <si>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</si>
  <si>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</si>
  <si>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</si>
  <si>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</si>
  <si>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</si>
  <si>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</si>
  <si>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</si>
  <si>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</si>
  <si>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</si>
  <si>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</si>
  <si>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</si>
  <si>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</si>
  <si>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</si>
  <si>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</si>
  <si>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</si>
  <si>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</si>
  <si>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</si>
  <si>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</si>
  <si>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</si>
  <si>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</si>
  <si>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</si>
  <si>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</si>
  <si>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</si>
  <si>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</si>
  <si>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</si>
  <si>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</si>
  <si>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</si>
  <si>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</si>
  <si>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</si>
  <si>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</si>
  <si>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</si>
  <si>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</si>
  <si>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</si>
  <si>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</si>
  <si>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</si>
  <si>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</si>
  <si>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</si>
  <si>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</si>
  <si>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</si>
  <si>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</si>
  <si>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</si>
  <si>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</si>
  <si>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</si>
  <si>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</si>
  <si>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</si>
  <si>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</si>
  <si>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</si>
  <si>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</si>
  <si>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</si>
  <si>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</si>
  <si>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</si>
  <si>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</si>
  <si>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</si>
  <si>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</si>
  <si>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</si>
  <si>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</si>
  <si>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</si>
  <si>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</si>
  <si>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</si>
  <si>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</si>
  <si>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</si>
  <si>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</si>
  <si>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</si>
  <si>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</si>
  <si>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</si>
  <si>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</si>
  <si>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</si>
  <si>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</si>
  <si>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</si>
  <si>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</si>
  <si>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</si>
  <si>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</si>
  <si>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</si>
  <si>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</si>
  <si>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</si>
  <si>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</si>
  <si>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</si>
  <si>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</si>
  <si>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</si>
  <si>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</si>
  <si>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</si>
  <si>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</si>
  <si>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</si>
  <si>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</si>
  <si>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</si>
  <si>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</si>
  <si>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</si>
  <si>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</si>
  <si>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</si>
  <si>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</si>
  <si>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</si>
  <si>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</si>
  <si>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</si>
  <si>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</si>
  <si>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</si>
  <si>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</si>
  <si>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</si>
  <si>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</si>
  <si>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</si>
  <si>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</si>
  <si>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</si>
  <si>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</si>
  <si>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</si>
  <si>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</si>
  <si>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</si>
  <si>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</si>
  <si>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</si>
  <si>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</si>
  <si>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</si>
  <si>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</si>
  <si>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</si>
  <si>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</si>
  <si>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</si>
  <si>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</si>
  <si>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</si>
  <si>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</si>
  <si>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</si>
  <si>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</si>
  <si>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</si>
  <si>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</si>
  <si>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</si>
  <si>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</si>
  <si>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</si>
  <si>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</si>
  <si>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</si>
  <si>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</si>
  <si>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</si>
  <si>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</si>
  <si>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</si>
  <si>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</si>
  <si>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</si>
  <si>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</si>
  <si>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</si>
  <si>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</si>
  <si>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</si>
  <si>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</si>
  <si>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</si>
  <si>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</si>
  <si>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</si>
  <si>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</si>
  <si>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</si>
  <si>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</si>
  <si>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</si>
  <si>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</si>
  <si>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</si>
  <si>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</si>
  <si>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</si>
  <si>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</si>
  <si>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</si>
  <si>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</si>
  <si>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</si>
  <si>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</si>
  <si>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</si>
  <si>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</si>
  <si>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</si>
  <si>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</si>
  <si>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</si>
  <si>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</si>
  <si>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</si>
  <si>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</si>
  <si>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</si>
  <si>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</si>
  <si>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</si>
  <si>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</si>
  <si>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</si>
  <si>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</si>
  <si>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</si>
  <si>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</si>
  <si>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</si>
  <si>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</si>
  <si>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</si>
  <si>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</si>
  <si>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</si>
  <si>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</si>
  <si>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</si>
  <si>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</si>
  <si>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</si>
  <si>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</si>
  <si>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</si>
  <si>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</si>
  <si>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</si>
  <si>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</si>
  <si>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</si>
  <si>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</si>
  <si>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</si>
  <si>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</si>
  <si>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</si>
  <si>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</si>
  <si>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</si>
  <si>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</si>
  <si>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</si>
  <si>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</si>
  <si>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</si>
  <si>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</si>
  <si>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</si>
  <si>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</si>
  <si>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</si>
  <si>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</si>
  <si>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</si>
  <si>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</si>
  <si>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</si>
  <si>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</si>
  <si>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</si>
  <si>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</si>
  <si>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</si>
  <si>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</si>
  <si>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</si>
  <si>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</si>
  <si>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</si>
  <si>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</si>
  <si>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</si>
  <si>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</si>
  <si>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</si>
  <si>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</si>
  <si>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</si>
  <si>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</si>
  <si>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</si>
  <si>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</si>
  <si>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</si>
  <si>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</si>
  <si>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</si>
  <si>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</si>
  <si>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</si>
  <si>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</si>
  <si>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</si>
  <si>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</si>
  <si>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</si>
  <si>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</si>
  <si>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</si>
  <si>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</si>
  <si>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</si>
  <si>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</si>
  <si>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</si>
  <si>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</si>
  <si>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</si>
  <si>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</si>
  <si>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</si>
  <si>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</si>
  <si>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</si>
  <si>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</si>
  <si>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</si>
  <si>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</si>
  <si>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</si>
  <si>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</si>
  <si>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</si>
  <si>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</si>
  <si>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</si>
  <si>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</si>
  <si>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</si>
  <si>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</si>
  <si>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</si>
  <si>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</si>
  <si>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</si>
  <si>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</si>
  <si>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</si>
  <si>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</si>
  <si>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</si>
  <si>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</si>
  <si>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</si>
  <si>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</si>
  <si>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</si>
  <si>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</si>
  <si>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</si>
  <si>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</si>
  <si>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</si>
  <si>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</si>
  <si>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</si>
  <si>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</si>
  <si>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</si>
  <si>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</si>
  <si>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</si>
  <si>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</si>
  <si>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</si>
  <si>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</si>
  <si>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</si>
  <si>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</si>
  <si>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</si>
  <si>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</si>
  <si>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</si>
  <si>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</si>
  <si>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</si>
  <si>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</si>
  <si>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</si>
  <si>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</si>
  <si>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</si>
  <si>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</si>
  <si>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</si>
  <si>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</si>
  <si>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</si>
  <si>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</si>
  <si>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</si>
  <si>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</si>
  <si>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</si>
  <si>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</si>
  <si>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</si>
  <si>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</si>
  <si>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</si>
  <si>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</si>
  <si>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</si>
  <si>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</si>
  <si>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</si>
  <si>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</si>
  <si>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</si>
  <si>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</si>
  <si>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</si>
  <si>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</si>
  <si>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</si>
  <si>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</si>
  <si>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</si>
  <si>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</si>
  <si>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</si>
  <si>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</si>
  <si>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</si>
  <si>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</si>
  <si>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</si>
  <si>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</si>
  <si>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</si>
  <si>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</si>
  <si>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</si>
  <si>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</si>
  <si>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</si>
  <si>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</si>
  <si>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</si>
  <si>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</si>
  <si>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</si>
  <si>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</si>
  <si>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</si>
  <si>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</si>
  <si>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</si>
  <si>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</si>
  <si>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</si>
  <si>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</si>
  <si>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</si>
  <si>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</si>
  <si>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</si>
  <si>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</si>
  <si>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</si>
  <si>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</si>
  <si>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</si>
  <si>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</si>
  <si>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</si>
  <si>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</si>
  <si>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</si>
  <si>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</si>
  <si>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</si>
  <si>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</si>
  <si>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</si>
  <si>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</si>
  <si>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</si>
  <si>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</si>
  <si>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</si>
  <si>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</si>
  <si>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</si>
  <si>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</si>
  <si>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</si>
  <si>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</si>
  <si>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</si>
  <si>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</si>
  <si>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</si>
  <si>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</si>
  <si>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</si>
  <si>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</si>
  <si>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</si>
  <si>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</si>
  <si>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</si>
  <si>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</si>
  <si>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</si>
  <si>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</si>
  <si>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</si>
  <si>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</si>
  <si>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</si>
  <si>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</si>
  <si>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</si>
  <si>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</si>
  <si>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</si>
  <si>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</si>
  <si>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</si>
  <si>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</si>
  <si>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</si>
  <si>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</si>
  <si>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</si>
  <si>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</si>
  <si>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</si>
  <si>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</si>
  <si>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</si>
  <si>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</si>
  <si>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</si>
  <si>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</si>
  <si>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</si>
  <si>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</si>
  <si>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</si>
  <si>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</si>
  <si>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</si>
  <si>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</si>
  <si>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</si>
  <si>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</si>
  <si>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</si>
  <si>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</si>
  <si>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</si>
  <si>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</si>
  <si>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</si>
  <si>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</si>
  <si>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</si>
  <si>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</si>
  <si>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</si>
  <si>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</si>
  <si>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</si>
  <si>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</si>
  <si>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</si>
  <si>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</si>
  <si>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</si>
  <si>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</si>
  <si>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</si>
  <si>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</si>
  <si>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</si>
  <si>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</si>
  <si>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</si>
  <si>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</si>
  <si>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</si>
  <si>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</si>
  <si>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</si>
  <si>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</si>
  <si>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</si>
  <si>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</si>
  <si>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</si>
  <si>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</si>
  <si>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</si>
  <si>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</si>
  <si>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</si>
  <si>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</si>
  <si>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</si>
  <si>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</si>
  <si>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</si>
  <si>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</si>
  <si>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</si>
  <si>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</si>
  <si>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</si>
  <si>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</si>
  <si>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</si>
  <si>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</si>
  <si>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</si>
  <si>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</si>
  <si>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</si>
  <si>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</si>
  <si>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</si>
  <si>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</si>
  <si>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</si>
  <si>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</si>
  <si>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</si>
  <si>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</si>
  <si>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</si>
  <si>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</si>
  <si>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</si>
  <si>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</si>
  <si>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</si>
  <si>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</si>
  <si>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</si>
  <si>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</si>
  <si>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</si>
  <si>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</si>
  <si>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</si>
  <si>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</si>
  <si>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</si>
  <si>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</si>
  <si>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</si>
  <si>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</si>
  <si>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</si>
  <si>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</si>
  <si>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</si>
  <si>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</si>
  <si>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</si>
  <si>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</si>
  <si>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</si>
  <si>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</si>
  <si>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</si>
  <si>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</si>
  <si>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</si>
  <si>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</si>
  <si>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</si>
  <si>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</si>
  <si>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</si>
  <si>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</si>
  <si>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</si>
  <si>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</si>
  <si>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</si>
  <si>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</si>
  <si>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</si>
  <si>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</si>
  <si>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</si>
  <si>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</si>
  <si>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</si>
  <si>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</si>
  <si>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</si>
  <si>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</si>
  <si>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</si>
  <si>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</si>
  <si>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</si>
  <si>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</si>
  <si>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</si>
  <si>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</si>
  <si>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</si>
  <si>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</si>
  <si>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</si>
  <si>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</si>
  <si>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</si>
  <si>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</si>
  <si>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</si>
  <si>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</si>
  <si>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</si>
  <si>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</si>
  <si>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</si>
  <si>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</si>
  <si>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</si>
  <si>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</si>
  <si>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</si>
  <si>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</si>
  <si>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</si>
  <si>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</si>
  <si>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</si>
  <si>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</si>
  <si>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</si>
  <si>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</si>
  <si>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</si>
  <si>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</si>
  <si>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</si>
  <si>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</si>
  <si>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</si>
  <si>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</si>
  <si>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</si>
  <si>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</si>
  <si>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</si>
  <si>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</si>
  <si>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</si>
  <si>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</si>
  <si>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</si>
  <si>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</si>
  <si>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</si>
  <si>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</si>
  <si>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</si>
  <si>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</si>
  <si>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</si>
  <si>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</si>
  <si>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</si>
  <si>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</si>
  <si>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</si>
  <si>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</si>
  <si>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</si>
  <si>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</si>
  <si>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</si>
  <si>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</si>
  <si>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</si>
  <si>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</si>
  <si>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</si>
  <si>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</si>
  <si>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</si>
  <si>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</si>
  <si>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</si>
  <si>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</si>
  <si>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</si>
  <si>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</si>
  <si>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</si>
  <si>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</si>
  <si>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</si>
  <si>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</si>
  <si>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</si>
  <si>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</si>
  <si>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</si>
  <si>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</si>
  <si>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</si>
  <si>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</si>
  <si>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</si>
  <si>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</si>
  <si>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</si>
  <si>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</si>
  <si>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</si>
  <si>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</si>
  <si>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</si>
  <si>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</si>
  <si>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</si>
  <si>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</si>
  <si>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</si>
  <si>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</si>
  <si>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</si>
  <si>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</si>
  <si>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</si>
  <si>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</si>
  <si>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</si>
  <si>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</si>
  <si>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</si>
  <si>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</si>
  <si>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</si>
  <si>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</si>
  <si>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</si>
  <si>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</si>
  <si>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</si>
  <si>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</si>
  <si>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</si>
  <si>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</si>
  <si>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</si>
  <si>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</si>
  <si>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</si>
  <si>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</si>
  <si>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</si>
  <si>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</si>
  <si>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</si>
  <si>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</si>
  <si>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</si>
  <si>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</si>
  <si>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</si>
  <si>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</si>
  <si>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</si>
  <si>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</si>
  <si>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</si>
  <si>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</si>
  <si>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</si>
  <si>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</si>
  <si>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</si>
  <si>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</si>
  <si>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</si>
  <si>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</si>
  <si>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</si>
  <si>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</si>
  <si>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</si>
  <si>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</si>
  <si>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</si>
  <si>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</si>
  <si>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</si>
  <si>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</si>
  <si>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</si>
  <si>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</si>
  <si>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</si>
  <si>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</si>
  <si>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</si>
  <si>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</si>
  <si>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</si>
  <si>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</si>
  <si>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</si>
  <si>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</si>
  <si>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</si>
  <si>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</si>
  <si>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</si>
  <si>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</si>
  <si>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</si>
  <si>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</si>
  <si>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</si>
  <si>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</si>
  <si>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</si>
  <si>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</si>
  <si>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</si>
  <si>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</si>
  <si>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</si>
  <si>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</si>
  <si>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</si>
  <si>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</si>
  <si>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</si>
  <si>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</si>
  <si>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</si>
  <si>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</si>
  <si>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</si>
  <si>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</si>
  <si>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</si>
  <si>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</si>
  <si>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</si>
  <si>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</si>
  <si>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</si>
  <si>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</si>
  <si>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</si>
  <si>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</si>
  <si>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</si>
  <si>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</si>
  <si>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</si>
  <si>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</si>
  <si>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</si>
  <si>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</si>
  <si>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</si>
  <si>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</si>
  <si>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</si>
  <si>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</si>
  <si>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</si>
  <si>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</si>
  <si>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</si>
  <si>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</si>
  <si>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</si>
  <si>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</si>
  <si>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</si>
  <si>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</si>
  <si>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</si>
  <si>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</si>
  <si>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</si>
  <si>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</si>
  <si>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</si>
  <si>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</si>
  <si>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</si>
  <si>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</si>
  <si>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</si>
  <si>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</si>
  <si>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</si>
  <si>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</si>
  <si>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</si>
  <si>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</si>
  <si>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</si>
  <si>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</si>
  <si>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</si>
  <si>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</si>
  <si>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</si>
  <si>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</si>
  <si>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</si>
  <si>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</si>
  <si>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</si>
  <si>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</si>
  <si>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</si>
  <si>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</si>
  <si>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</si>
  <si>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</si>
  <si>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</si>
  <si>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</si>
  <si>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</si>
  <si>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</si>
  <si>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</si>
  <si>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</si>
  <si>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</si>
  <si>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</si>
  <si>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</si>
  <si>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</si>
  <si>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</si>
  <si>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</si>
  <si>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</si>
  <si>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</si>
  <si>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</si>
  <si>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</si>
  <si>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</si>
  <si>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</si>
  <si>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</si>
  <si>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</si>
  <si>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</si>
  <si>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</si>
  <si>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</si>
  <si>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16.12.2019</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</si>
  <si>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</si>
  <si>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</si>
  <si>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</si>
  <si>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</si>
  <si>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</si>
  <si>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</si>
  <si>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</si>
  <si>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</si>
  <si>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</si>
  <si>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</si>
  <si>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</si>
  <si>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</si>
  <si>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</si>
  <si>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</si>
  <si>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</si>
  <si>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</si>
  <si>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</si>
  <si>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</si>
  <si>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</si>
  <si>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</si>
  <si>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</si>
  <si>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</si>
  <si>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</si>
  <si>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</si>
  <si>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</si>
  <si>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</si>
  <si>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</si>
  <si>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</si>
  <si>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</si>
  <si>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</si>
  <si>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</si>
  <si>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</si>
  <si>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</si>
  <si>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</si>
  <si>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</si>
  <si>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</si>
  <si>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</si>
  <si>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</si>
  <si>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</si>
  <si>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</si>
  <si>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</si>
  <si>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</si>
  <si>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</si>
  <si>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</si>
  <si>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</si>
  <si>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</si>
  <si>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</si>
  <si>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</si>
  <si>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</si>
  <si>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</si>
  <si>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</si>
  <si>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</si>
  <si>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</si>
  <si>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</si>
  <si>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</si>
  <si>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</si>
  <si>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</si>
  <si>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</si>
  <si>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</si>
  <si>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</si>
  <si>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</si>
  <si>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</si>
  <si>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</si>
  <si>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</si>
  <si>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</si>
  <si>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</si>
  <si>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</si>
  <si>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</si>
  <si>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</si>
  <si>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</si>
  <si>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</si>
  <si>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</si>
  <si>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</si>
  <si>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</si>
  <si>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</si>
  <si>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</si>
  <si>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</si>
  <si>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</si>
  <si>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</si>
  <si>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</si>
  <si>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</si>
  <si>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</si>
  <si>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</si>
  <si>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</si>
  <si>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</si>
  <si>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</si>
  <si>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</si>
  <si>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</si>
  <si>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</si>
  <si>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</si>
  <si>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</si>
  <si>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</si>
  <si>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</si>
  <si>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</si>
  <si>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</si>
  <si>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</si>
  <si>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</si>
  <si>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</si>
  <si>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</si>
  <si>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</si>
  <si>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</si>
  <si>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</si>
  <si>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</si>
  <si>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</si>
  <si>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</si>
  <si>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</si>
  <si>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</si>
  <si>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</si>
  <si>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</si>
  <si>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</si>
  <si>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</si>
  <si>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</si>
  <si>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</si>
  <si>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</si>
  <si>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</si>
  <si>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</si>
  <si>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</si>
  <si>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</si>
  <si>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</si>
  <si>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</si>
  <si>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</si>
  <si>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</si>
  <si>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</si>
  <si>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</si>
  <si>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</si>
  <si>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</si>
  <si>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</si>
  <si>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</si>
  <si>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</si>
  <si>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</si>
  <si>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</si>
  <si>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</si>
  <si>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</si>
  <si>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</si>
  <si>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</si>
  <si>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</si>
  <si>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</si>
  <si>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</si>
  <si>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</si>
  <si>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</si>
  <si>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</si>
  <si>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</si>
  <si>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</si>
  <si>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</si>
  <si>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</si>
  <si>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</si>
  <si>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</si>
  <si>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</si>
  <si>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</si>
  <si>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</si>
  <si>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</si>
  <si>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</si>
  <si>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</si>
  <si>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</si>
  <si>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</si>
  <si>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</si>
  <si>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</si>
  <si>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</si>
  <si>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</si>
  <si>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</si>
  <si>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</si>
  <si>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</si>
  <si>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</si>
  <si>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</si>
  <si>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</si>
  <si>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</si>
  <si>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</si>
  <si>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</si>
  <si>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</si>
  <si>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</si>
  <si>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</si>
  <si>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</si>
  <si>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</si>
  <si>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</si>
  <si>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</si>
  <si>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</si>
  <si>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</si>
  <si>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</si>
  <si>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</si>
  <si>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</si>
  <si>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</si>
  <si>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</si>
  <si>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</si>
  <si>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</si>
  <si>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</si>
  <si>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</si>
  <si>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</si>
  <si>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</si>
  <si>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</si>
  <si>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</si>
  <si>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</si>
  <si>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</si>
  <si>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</si>
  <si>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</si>
  <si>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</si>
  <si>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</si>
  <si>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</si>
  <si>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</si>
  <si>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</si>
  <si>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</si>
  <si>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</si>
  <si>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</si>
  <si>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</si>
  <si>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</si>
  <si>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</si>
  <si>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</si>
  <si>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</si>
  <si>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</si>
  <si>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</si>
  <si>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</si>
  <si>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</si>
  <si>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</si>
  <si>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</si>
  <si>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</si>
  <si>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</si>
  <si>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</si>
  <si>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</si>
  <si>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</si>
  <si>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</si>
  <si>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</si>
  <si>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</si>
  <si>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</si>
  <si>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</si>
  <si>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</si>
  <si>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</si>
  <si>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</si>
  <si>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</si>
  <si>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</si>
  <si>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</si>
  <si>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</si>
  <si>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</si>
  <si>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</si>
  <si>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</si>
  <si>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</si>
  <si>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</si>
  <si>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</si>
  <si>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</si>
  <si>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</si>
  <si>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</si>
  <si>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</si>
  <si>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</si>
  <si>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</si>
  <si>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</si>
  <si>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</si>
  <si>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</si>
  <si>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</si>
  <si>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</si>
  <si>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</si>
  <si>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</si>
  <si>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</si>
  <si>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</si>
  <si>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</si>
  <si>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</si>
  <si>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</si>
  <si>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</si>
  <si>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</si>
  <si>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</si>
  <si>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</si>
  <si>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</si>
  <si>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</si>
  <si>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</si>
  <si>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</si>
  <si>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</si>
  <si>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</si>
  <si>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</si>
  <si>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</si>
  <si>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</si>
  <si>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</si>
  <si>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</si>
  <si>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</si>
  <si>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</si>
  <si>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</si>
  <si>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</si>
  <si>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</si>
  <si>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</si>
  <si>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</si>
  <si>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</si>
  <si>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</si>
  <si>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</si>
  <si>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</si>
  <si>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</si>
  <si>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</si>
  <si>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</si>
  <si>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</si>
  <si>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</si>
  <si>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</si>
  <si>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</si>
  <si>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</si>
  <si>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</si>
  <si>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</si>
  <si>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</si>
  <si>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</si>
  <si>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</si>
  <si>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</si>
  <si>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</si>
  <si>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</si>
  <si>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</si>
  <si>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</si>
  <si>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</si>
  <si>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</si>
  <si>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</si>
  <si>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</si>
  <si>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</si>
  <si>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</si>
  <si>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</si>
  <si>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</si>
  <si>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</si>
  <si>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</si>
  <si>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</si>
  <si>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</si>
  <si>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</si>
  <si>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</si>
  <si>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</si>
  <si>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</si>
  <si>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</si>
  <si>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</si>
  <si>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</si>
  <si>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</si>
  <si>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</si>
  <si>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</si>
  <si>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</si>
  <si>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</si>
  <si>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</si>
  <si>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</si>
  <si>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</si>
  <si>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</si>
  <si>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</si>
  <si>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</si>
  <si>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</si>
  <si>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</si>
  <si>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</si>
  <si>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</si>
  <si>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</si>
  <si>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</si>
  <si>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</si>
  <si>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</si>
  <si>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</si>
  <si>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</si>
  <si>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</si>
  <si>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</si>
  <si>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</si>
  <si>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</si>
  <si>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</si>
  <si>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</si>
  <si>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</si>
  <si>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</si>
  <si>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</si>
  <si>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</si>
  <si>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</si>
  <si>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</si>
  <si>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</si>
  <si>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</si>
  <si>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</si>
  <si>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</si>
  <si>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</si>
  <si>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</si>
  <si>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</si>
  <si>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</si>
  <si>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</si>
  <si>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</si>
  <si>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</si>
  <si>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</si>
  <si>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</si>
  <si>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</si>
  <si>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</si>
  <si>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</si>
  <si>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</si>
  <si>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</si>
  <si>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</si>
  <si>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</si>
  <si>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</si>
  <si>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</si>
  <si>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</si>
  <si>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</si>
  <si>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</si>
  <si>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</si>
  <si>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</si>
  <si>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</si>
  <si>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</si>
  <si>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</si>
  <si>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</si>
  <si>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</si>
  <si>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</si>
  <si>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</si>
  <si>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</si>
  <si>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</si>
  <si>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</si>
  <si>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</si>
  <si>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</si>
  <si>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</si>
  <si>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</si>
  <si>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</si>
  <si>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</si>
  <si>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</si>
  <si>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</si>
  <si>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</si>
  <si>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</si>
  <si>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</si>
  <si>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</si>
  <si>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</si>
  <si>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</si>
  <si>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</si>
  <si>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</si>
  <si>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</si>
  <si>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</si>
  <si>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</si>
  <si>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</si>
  <si>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</si>
  <si>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</si>
  <si>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</si>
  <si>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</si>
  <si>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</si>
  <si>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</si>
  <si>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</si>
  <si>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</si>
  <si>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</si>
  <si>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</si>
  <si>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</si>
  <si>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</si>
  <si>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</si>
  <si>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</si>
  <si>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</si>
  <si>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</si>
  <si>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</si>
  <si>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</si>
  <si>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</si>
  <si>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</si>
  <si>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</si>
  <si>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</si>
  <si>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</si>
  <si>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</si>
  <si>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</si>
  <si>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</si>
  <si>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</si>
  <si>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</si>
  <si>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</si>
  <si>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</si>
  <si>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</si>
  <si>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</si>
  <si>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</si>
  <si>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</si>
  <si>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</si>
  <si>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</si>
  <si>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</si>
  <si>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</si>
  <si>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</si>
  <si>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</si>
  <si>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</si>
  <si>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</si>
  <si>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</si>
  <si>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</si>
  <si>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</si>
  <si>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</si>
  <si>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</si>
  <si>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</si>
  <si>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</si>
  <si>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</si>
  <si>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</si>
  <si>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</si>
  <si>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</si>
  <si>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</si>
  <si>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</si>
  <si>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</si>
  <si>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</si>
  <si>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</si>
  <si>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</si>
  <si>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</si>
  <si>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</si>
  <si>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</si>
  <si>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</si>
  <si>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</si>
  <si>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</si>
  <si>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</si>
  <si>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</si>
  <si>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</si>
  <si>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</si>
  <si>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</si>
  <si>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</si>
  <si>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</si>
  <si>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</si>
  <si>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</si>
  <si>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</si>
  <si>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</si>
  <si>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</si>
  <si>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</si>
  <si>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</si>
  <si>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</si>
  <si>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</si>
  <si>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</si>
  <si>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</si>
  <si>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</si>
  <si>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</si>
  <si>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</si>
  <si>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</si>
  <si>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</si>
  <si>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</si>
  <si>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</si>
  <si>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</si>
  <si>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</si>
  <si>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</si>
  <si>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</si>
  <si>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</si>
  <si>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</si>
  <si>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</si>
  <si>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</si>
  <si>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</si>
  <si>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</si>
  <si>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</si>
  <si>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</si>
  <si>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</si>
  <si>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</si>
  <si>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</si>
  <si>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</si>
  <si>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</si>
  <si>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</si>
  <si>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</si>
  <si>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</si>
  <si>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</si>
  <si>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</si>
  <si>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</si>
  <si>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</si>
  <si>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</si>
  <si>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</si>
  <si>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</si>
  <si>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</si>
  <si>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</si>
  <si>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</si>
  <si>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</si>
  <si>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</si>
  <si>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</si>
  <si>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</si>
  <si>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</si>
  <si>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</si>
  <si>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</si>
  <si>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</si>
  <si>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</si>
  <si>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</si>
  <si>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</si>
  <si>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</si>
  <si>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</si>
  <si>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</si>
  <si>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</si>
  <si>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</si>
  <si>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</si>
  <si>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</si>
  <si>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</si>
  <si>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</si>
  <si>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</si>
  <si>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</si>
  <si>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</si>
  <si>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</si>
  <si>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</si>
  <si>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</si>
  <si>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</si>
  <si>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</si>
  <si>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</si>
  <si>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</si>
  <si>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</si>
  <si>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</si>
  <si>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</si>
  <si>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</si>
  <si>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</si>
  <si>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</si>
  <si>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</si>
  <si>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</si>
  <si>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</si>
  <si>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</si>
  <si>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</si>
  <si>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</si>
  <si>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</si>
  <si>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</si>
  <si>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</si>
  <si>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</si>
  <si>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</si>
  <si>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</si>
  <si>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</si>
  <si>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</si>
  <si>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</si>
  <si>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</si>
  <si>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</si>
  <si>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</si>
  <si>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</si>
  <si>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</si>
  <si>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</si>
  <si>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</si>
  <si>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</si>
  <si>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</si>
  <si>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</si>
  <si>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</si>
  <si>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</si>
  <si>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</si>
  <si>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</si>
  <si>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</si>
  <si>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</si>
  <si>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</si>
  <si>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</si>
  <si>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</si>
  <si>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</si>
  <si>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</si>
  <si>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</si>
  <si>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</si>
  <si>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</si>
  <si>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</si>
  <si>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</si>
  <si>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</si>
  <si>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</si>
  <si>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</si>
  <si>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</si>
  <si>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</si>
  <si>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</si>
  <si>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</si>
  <si>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</si>
  <si>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</si>
  <si>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</si>
  <si>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</si>
  <si>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</si>
  <si>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</si>
  <si>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</si>
  <si>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</si>
  <si>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</si>
  <si>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</si>
  <si>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</si>
  <si>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</si>
  <si>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</si>
  <si>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</si>
  <si>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</si>
  <si>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</si>
  <si>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</si>
  <si>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</si>
  <si>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</si>
  <si>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</si>
  <si>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</si>
  <si>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</si>
  <si>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</si>
  <si>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</si>
  <si>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</si>
  <si>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</si>
  <si>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</si>
  <si>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</si>
  <si>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</si>
  <si>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</si>
  <si>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</si>
  <si>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</si>
  <si>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</si>
  <si>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</si>
  <si>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</si>
  <si>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</si>
  <si>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</si>
  <si>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</si>
  <si>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</si>
  <si>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</si>
  <si>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</si>
  <si>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</si>
  <si>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</si>
  <si>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</si>
  <si>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</si>
  <si>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</si>
  <si>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</si>
  <si>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</si>
  <si>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</si>
  <si>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</si>
  <si>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</si>
  <si>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</si>
  <si>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</si>
  <si>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</si>
  <si>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</si>
  <si>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</si>
  <si>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</si>
  <si>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</si>
  <si>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</si>
  <si>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</si>
  <si>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</si>
  <si>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</si>
  <si>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</si>
  <si>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</si>
  <si>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</si>
  <si>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</si>
  <si>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</si>
  <si>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</si>
  <si>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</si>
  <si>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</si>
  <si>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</si>
  <si>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</si>
  <si>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</si>
  <si>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</si>
  <si>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</si>
  <si>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</si>
  <si>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</si>
  <si>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</si>
  <si>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</si>
  <si>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</si>
  <si>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</si>
  <si>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</si>
  <si>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</si>
  <si>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</si>
  <si>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</si>
  <si>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</si>
  <si>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</si>
  <si>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</si>
  <si>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</si>
  <si>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</si>
  <si>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</si>
  <si>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</si>
  <si>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</si>
  <si>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</si>
  <si>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</si>
  <si>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</si>
  <si>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</si>
  <si>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</si>
  <si>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</si>
  <si>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</si>
  <si>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</si>
  <si>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</si>
  <si>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</si>
  <si>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</si>
  <si>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</si>
  <si>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</si>
  <si>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</si>
  <si>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</si>
  <si>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</si>
  <si>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</si>
  <si>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</si>
  <si>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</si>
  <si>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</si>
  <si>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</si>
  <si>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</si>
  <si>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</si>
  <si>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</si>
  <si>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</si>
  <si>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</si>
  <si>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</si>
  <si>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</si>
  <si>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</si>
  <si>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</si>
  <si>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</si>
  <si>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</si>
  <si>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</si>
  <si>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</si>
  <si>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</si>
  <si>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</si>
  <si>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</si>
  <si>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</si>
  <si>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</si>
  <si>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</si>
  <si>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</si>
  <si>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</si>
  <si>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</si>
  <si>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</si>
  <si>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</si>
  <si>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</si>
  <si>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</si>
  <si>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</si>
  <si>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</si>
  <si>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</si>
  <si>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</si>
  <si>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</si>
  <si>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</si>
  <si>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</si>
  <si>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</si>
  <si>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</si>
  <si>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</si>
  <si>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</si>
  <si>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</si>
  <si>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</si>
  <si>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</si>
  <si>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</si>
  <si>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</si>
  <si>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</si>
  <si>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</si>
  <si>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</si>
  <si>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</si>
  <si>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</si>
  <si>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</si>
  <si>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</si>
  <si>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</si>
  <si>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</si>
  <si>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</si>
  <si>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</si>
  <si>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</si>
  <si>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</si>
  <si>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</si>
  <si>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</si>
  <si>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</si>
  <si>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</si>
  <si>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</si>
  <si>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</si>
  <si>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</si>
  <si>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</si>
  <si>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</si>
  <si>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</si>
  <si>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</si>
  <si>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</si>
  <si>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</si>
  <si>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</si>
  <si>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</si>
  <si>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</si>
  <si>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</si>
  <si>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</si>
  <si>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</si>
  <si>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</si>
  <si>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</si>
  <si>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</si>
  <si>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</si>
  <si>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</si>
  <si>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</si>
  <si>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</si>
  <si>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</si>
  <si>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</si>
  <si>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</si>
  <si>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</si>
  <si>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</si>
  <si>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</si>
  <si>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</si>
  <si>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</si>
  <si>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</si>
  <si>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</si>
  <si>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</si>
  <si>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</si>
  <si>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</si>
  <si>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</si>
  <si>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</si>
  <si>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</si>
  <si>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</si>
  <si>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</si>
  <si>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</si>
  <si>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</si>
  <si>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</si>
  <si>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</si>
  <si>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</si>
  <si>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</si>
  <si>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</si>
  <si>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</si>
  <si>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</si>
  <si>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</si>
  <si>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</si>
  <si>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</si>
  <si>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</si>
  <si>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</si>
  <si>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</si>
  <si>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</si>
  <si>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</si>
  <si>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</si>
  <si>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</si>
  <si>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</si>
  <si>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</si>
  <si>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</si>
  <si>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</si>
  <si>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</si>
  <si>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</si>
  <si>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</si>
  <si>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</si>
  <si>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</si>
  <si>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</si>
  <si>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</si>
  <si>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</si>
  <si>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</si>
  <si>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</si>
  <si>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</si>
  <si>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</si>
  <si>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</si>
  <si>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</si>
  <si>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</si>
  <si>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</si>
  <si>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</si>
  <si>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</si>
  <si>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</si>
  <si>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</si>
  <si>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</si>
  <si>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</si>
  <si>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</si>
  <si>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</si>
  <si>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</si>
  <si>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</si>
  <si>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</si>
  <si>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</si>
  <si>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</si>
  <si>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</si>
  <si>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</si>
  <si>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</si>
  <si>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</si>
  <si>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</si>
  <si>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</si>
  <si>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</si>
  <si>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</si>
  <si>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</si>
  <si>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</si>
  <si>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</si>
  <si>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</si>
  <si>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</si>
  <si>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</si>
  <si>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</si>
  <si>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</si>
  <si>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</si>
  <si>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</si>
  <si>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</si>
  <si>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</si>
  <si>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</si>
  <si>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</si>
  <si>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</si>
  <si>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</si>
  <si>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</si>
  <si>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</si>
  <si>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</si>
  <si>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</si>
  <si>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</si>
  <si>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</si>
  <si>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</si>
  <si>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</si>
  <si>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</si>
  <si>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</si>
  <si>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</si>
  <si>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</si>
  <si>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</si>
  <si>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</si>
  <si>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</si>
  <si>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</si>
  <si>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</si>
  <si>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</si>
  <si>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</si>
  <si>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</si>
  <si>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</si>
  <si>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</si>
  <si>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</si>
  <si>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</si>
  <si>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</si>
  <si>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</si>
  <si>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</si>
  <si>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</si>
  <si>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</si>
  <si>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</si>
  <si>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</si>
  <si>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</si>
  <si>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</si>
  <si>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</si>
  <si>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</si>
  <si>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</si>
  <si>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</si>
  <si>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</si>
  <si>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</si>
  <si>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</si>
  <si>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</si>
  <si>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</si>
  <si>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</si>
  <si>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</si>
  <si>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</si>
  <si>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</si>
  <si>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</si>
  <si>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</si>
  <si>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</si>
  <si>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</si>
  <si>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</si>
  <si>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</si>
  <si>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</si>
  <si>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</si>
  <si>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</si>
  <si>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</si>
  <si>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</si>
  <si>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</si>
  <si>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</si>
  <si>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</si>
  <si>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</si>
  <si>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</si>
  <si>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</si>
  <si>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</si>
  <si>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</si>
  <si>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</si>
  <si>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</si>
  <si>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</si>
  <si>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</si>
  <si>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</si>
  <si>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</si>
  <si>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</si>
  <si>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</si>
  <si>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</si>
  <si>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</si>
  <si>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</si>
  <si>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</si>
  <si>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</si>
  <si>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</si>
  <si>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</si>
  <si>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</si>
  <si>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</si>
  <si>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</si>
  <si>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</si>
  <si>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</si>
  <si>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</si>
  <si>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</si>
  <si>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</si>
  <si>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</si>
  <si>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</si>
  <si>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</si>
  <si>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</si>
  <si>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</si>
  <si>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</si>
  <si>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</si>
  <si>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</si>
  <si>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</si>
  <si>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</si>
  <si>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</si>
  <si>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</si>
  <si>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</si>
  <si>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</si>
  <si>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</si>
  <si>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</si>
  <si>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</si>
  <si>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</si>
  <si>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</si>
  <si>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</si>
  <si>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</si>
  <si>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</si>
  <si>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</si>
  <si>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</si>
  <si>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</si>
  <si>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</si>
  <si>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</si>
  <si>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</si>
  <si>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</si>
  <si>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</si>
  <si>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</si>
  <si>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</si>
  <si>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</si>
  <si>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</si>
  <si>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</si>
  <si>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</si>
  <si>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</si>
  <si>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</si>
  <si>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</si>
  <si>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</si>
  <si>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</si>
  <si>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</si>
  <si>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</si>
  <si>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</si>
  <si>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</si>
  <si>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</si>
  <si>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</si>
  <si>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</si>
  <si>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</si>
  <si>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</si>
  <si>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</si>
  <si>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</si>
  <si>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</si>
  <si>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</si>
  <si>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</si>
  <si>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</si>
  <si>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</si>
  <si>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</si>
  <si>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</si>
  <si>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</si>
  <si>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</si>
  <si>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</si>
  <si>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</si>
  <si>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</si>
  <si>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</si>
  <si>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</si>
  <si>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</si>
  <si>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</si>
  <si>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</si>
  <si>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</si>
  <si>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</si>
  <si>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</si>
  <si>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</si>
  <si>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</si>
  <si>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</si>
  <si>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</si>
  <si>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</si>
  <si>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</si>
  <si>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</si>
  <si>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</si>
  <si>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</si>
  <si>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</si>
  <si>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</si>
  <si>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</si>
  <si>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</si>
  <si>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</si>
  <si>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</si>
  <si>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</si>
  <si>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</si>
  <si>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</si>
  <si>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</si>
  <si>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</si>
  <si>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</si>
  <si>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</si>
  <si>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</si>
  <si>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</si>
  <si>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</si>
  <si>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</si>
  <si>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</si>
  <si>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</si>
  <si>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</si>
  <si>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</si>
  <si>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</si>
  <si>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</si>
  <si>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</si>
  <si>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</si>
  <si>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</si>
  <si>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</si>
  <si>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</si>
  <si>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</si>
  <si>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</si>
  <si>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</si>
  <si>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</si>
  <si>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</si>
  <si>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</si>
  <si>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</si>
  <si>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</si>
  <si>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</si>
  <si>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</si>
  <si>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</si>
  <si>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</si>
  <si>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</si>
  <si>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</si>
  <si>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</si>
  <si>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</si>
  <si>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</si>
  <si>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</si>
  <si>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</si>
  <si>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</si>
  <si>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</si>
  <si>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</si>
  <si>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</si>
  <si>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</si>
  <si>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</si>
  <si>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</si>
  <si>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</si>
  <si>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</si>
  <si>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</si>
  <si>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</si>
  <si>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</si>
  <si>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</si>
  <si>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</si>
  <si>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</si>
  <si>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</si>
  <si>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</si>
  <si>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</si>
  <si>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</si>
  <si>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</si>
  <si>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</si>
  <si>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</si>
  <si>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</si>
  <si>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</si>
  <si>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</si>
  <si>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</si>
  <si>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</si>
  <si>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</si>
  <si>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</si>
  <si>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</si>
  <si>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</si>
  <si>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</si>
  <si>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</si>
  <si>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</si>
  <si>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</si>
  <si>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</si>
  <si>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</si>
  <si>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</si>
  <si>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</si>
  <si>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</si>
  <si>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</si>
  <si>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</si>
  <si>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</si>
  <si>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</si>
  <si>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</si>
  <si>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</si>
  <si>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</si>
  <si>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</si>
  <si>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</si>
  <si>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</si>
  <si>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</si>
  <si>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</si>
  <si>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</si>
  <si>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</si>
  <si>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</si>
  <si>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</si>
  <si>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</si>
  <si>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</si>
  <si>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</si>
  <si>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</si>
  <si>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</si>
  <si>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</si>
  <si>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</si>
  <si>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</si>
  <si>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</si>
  <si>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</si>
  <si>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</si>
  <si>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</si>
  <si>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</si>
  <si>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</si>
  <si>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</si>
  <si>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</si>
  <si>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</si>
  <si>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</si>
  <si>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</si>
  <si>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</si>
  <si>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</si>
  <si>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</si>
  <si>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</si>
  <si>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</si>
  <si>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</si>
  <si>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</si>
  <si>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</si>
  <si>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</si>
  <si>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</si>
  <si>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</si>
  <si>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</si>
  <si>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</si>
  <si>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</si>
  <si>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</si>
  <si>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</si>
  <si>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</si>
  <si>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</si>
  <si>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</si>
  <si>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</si>
  <si>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</si>
  <si>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</si>
  <si>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</si>
  <si>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</si>
  <si>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</si>
  <si>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</si>
  <si>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</si>
  <si>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</si>
  <si>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</si>
  <si>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</si>
  <si>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</si>
  <si>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</si>
  <si>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</si>
  <si>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</si>
  <si>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</si>
  <si>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</si>
  <si>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</si>
  <si>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</si>
  <si>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</si>
  <si>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</si>
  <si>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</si>
  <si>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</si>
  <si>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</si>
  <si>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</si>
  <si>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</si>
  <si>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</si>
  <si>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</si>
  <si>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</si>
  <si>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</si>
  <si>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</si>
  <si>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</si>
  <si>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</si>
  <si>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</si>
  <si>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</si>
  <si>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</si>
  <si>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</si>
  <si>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</si>
  <si>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</si>
  <si>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</si>
  <si>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</si>
  <si>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</si>
  <si>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</si>
  <si>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</si>
  <si>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</si>
  <si>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</si>
  <si>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</si>
  <si>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</si>
  <si>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</si>
  <si>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</si>
  <si>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</si>
  <si>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</si>
  <si>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</si>
  <si>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</si>
  <si>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</si>
  <si>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</si>
  <si>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</si>
  <si>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</si>
  <si>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</si>
  <si>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</si>
  <si>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</si>
  <si>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</si>
  <si>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</si>
  <si>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</si>
  <si>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</si>
  <si>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</si>
  <si>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</si>
  <si>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</si>
  <si>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</si>
  <si>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</si>
  <si>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</si>
  <si>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</si>
  <si>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</si>
  <si>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</si>
  <si>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</si>
  <si>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</si>
  <si>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</si>
  <si>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</si>
  <si>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</si>
  <si>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</si>
  <si>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</si>
  <si>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</si>
  <si>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</si>
  <si>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</si>
  <si>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</si>
  <si>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</si>
  <si>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</si>
  <si>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</si>
  <si>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</si>
  <si>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</si>
  <si>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</si>
  <si>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</si>
  <si>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</si>
  <si>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</si>
  <si>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</si>
  <si>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</si>
  <si>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</si>
  <si>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</si>
  <si>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</si>
  <si>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</si>
  <si>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</si>
  <si>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</si>
  <si>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</si>
  <si>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</si>
  <si>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</si>
  <si>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</si>
  <si>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</si>
  <si>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</si>
  <si>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</si>
  <si>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</si>
  <si>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</si>
  <si>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</si>
  <si>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</si>
  <si>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</si>
  <si>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</si>
  <si>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</si>
  <si>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</si>
  <si>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</si>
  <si>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</si>
  <si>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</si>
  <si>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</si>
  <si>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</si>
  <si>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</si>
  <si>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</si>
  <si>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</si>
  <si>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</si>
  <si>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</si>
  <si>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</si>
  <si>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</si>
  <si>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</si>
  <si>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</si>
  <si>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</si>
  <si>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</si>
  <si>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</si>
  <si>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</si>
  <si>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</si>
  <si>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</si>
  <si>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</si>
  <si>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</si>
  <si>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</si>
  <si>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</si>
  <si>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</si>
  <si>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</si>
  <si>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</si>
  <si>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</si>
  <si>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</si>
  <si>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</si>
  <si>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</si>
  <si>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</si>
  <si>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</si>
  <si>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</si>
  <si>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</si>
  <si>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</si>
  <si>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</si>
  <si>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</si>
  <si>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</si>
  <si>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</si>
  <si>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</si>
  <si>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</si>
  <si>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</si>
  <si>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</si>
  <si>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</si>
  <si>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</si>
  <si>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</si>
  <si>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</si>
  <si>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</si>
  <si>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</si>
  <si>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</si>
  <si>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</si>
  <si>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</si>
  <si>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</si>
  <si>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</si>
  <si>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</si>
  <si>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</si>
  <si>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</si>
  <si>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</si>
  <si>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</si>
  <si>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</si>
  <si>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</si>
  <si>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</si>
  <si>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</si>
  <si>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</si>
  <si>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</si>
  <si>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</si>
  <si>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</si>
  <si>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</si>
  <si>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</si>
  <si>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</si>
  <si>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</si>
  <si>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</si>
  <si>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</si>
  <si>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</si>
  <si>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</si>
  <si>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</si>
  <si>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</si>
  <si>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</si>
  <si>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</si>
  <si>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</si>
  <si>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</si>
  <si>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</si>
  <si>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</si>
  <si>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</si>
  <si>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</si>
  <si>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</si>
  <si>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</si>
  <si>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</si>
  <si>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</si>
  <si>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</si>
  <si>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</si>
  <si>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</si>
  <si>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</si>
  <si>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</si>
  <si>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</si>
  <si>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</si>
  <si>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</si>
  <si>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</si>
  <si>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</si>
  <si>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</si>
  <si>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</si>
  <si>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</si>
  <si>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</si>
  <si>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</si>
  <si>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</si>
  <si>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</si>
  <si>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</si>
  <si>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</si>
  <si>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</si>
  <si>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</si>
  <si>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</si>
  <si>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</si>
  <si>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</si>
  <si>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</si>
  <si>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</si>
  <si>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</si>
  <si>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</si>
  <si>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</si>
  <si>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</si>
  <si>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</si>
  <si>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</si>
  <si>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</si>
  <si>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</si>
  <si>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</si>
  <si>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</si>
  <si>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</si>
  <si>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</si>
  <si>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</si>
  <si>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</si>
  <si>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</si>
  <si>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</si>
  <si>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</si>
  <si>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</si>
  <si>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</si>
  <si>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</si>
  <si>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</si>
  <si>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</si>
  <si>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</si>
  <si>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</si>
  <si>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</si>
  <si>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</si>
  <si>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</si>
  <si>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</si>
  <si>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</si>
  <si>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</si>
  <si>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</si>
  <si>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</si>
  <si>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</si>
  <si>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</si>
  <si>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</si>
  <si>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</si>
  <si>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</si>
  <si>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</si>
  <si>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</si>
  <si>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</si>
  <si>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</si>
  <si>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</si>
  <si>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</si>
  <si>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</si>
  <si>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</si>
  <si>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</si>
  <si>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</si>
  <si>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</si>
  <si>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</si>
  <si>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</si>
  <si>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</si>
  <si>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</si>
  <si>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</si>
  <si>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</si>
  <si>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</si>
  <si>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</si>
  <si>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</si>
  <si>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</si>
  <si>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</si>
  <si>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</si>
  <si>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</si>
  <si>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</si>
  <si>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</si>
  <si>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</si>
  <si>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</si>
  <si>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</si>
  <si>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</si>
  <si>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</si>
  <si>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</si>
  <si>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</si>
  <si>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</si>
  <si>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</si>
  <si>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</si>
  <si>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</si>
  <si>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</si>
  <si>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</si>
  <si>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</si>
  <si>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</si>
  <si>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</si>
  <si>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</si>
  <si>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</si>
  <si>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</si>
  <si>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</si>
  <si>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</si>
  <si>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</si>
  <si>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</si>
  <si>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</si>
  <si>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</si>
  <si>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</si>
  <si>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</si>
  <si>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</si>
  <si>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</si>
  <si>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</si>
  <si>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</si>
  <si>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</si>
  <si>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</si>
  <si>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</si>
  <si>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</si>
  <si>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</si>
  <si>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</si>
  <si>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</si>
  <si>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</si>
  <si>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</si>
  <si>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</si>
  <si>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</si>
  <si>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</si>
  <si>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</si>
  <si>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</si>
  <si>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</si>
  <si>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</si>
  <si>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</si>
  <si>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</si>
  <si>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</si>
  <si>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</si>
  <si>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</si>
  <si>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</si>
  <si>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</si>
  <si>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</si>
  <si>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</si>
  <si>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</si>
  <si>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</si>
  <si>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</si>
  <si>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</si>
  <si>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</si>
  <si>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</si>
  <si>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</si>
  <si>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</si>
  <si>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</si>
  <si>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</si>
  <si>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</si>
  <si>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</si>
  <si>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</si>
  <si>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</si>
  <si>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</si>
  <si>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</si>
  <si>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</si>
  <si>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</si>
  <si>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</si>
  <si>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</si>
  <si>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</si>
  <si>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</si>
  <si>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</si>
  <si>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</si>
  <si>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</si>
  <si>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</si>
  <si>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</si>
  <si>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</si>
  <si>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</si>
  <si>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</si>
  <si>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</si>
  <si>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</si>
  <si>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</si>
  <si>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</si>
  <si>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</si>
  <si>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</si>
  <si>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</si>
  <si>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</si>
  <si>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</si>
  <si>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</si>
  <si>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</si>
  <si>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</si>
  <si>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</si>
  <si>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</si>
  <si>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</si>
  <si>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</si>
  <si>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</si>
  <si>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</si>
  <si>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</si>
  <si>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</si>
  <si>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</si>
  <si>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</si>
  <si>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</si>
  <si>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</si>
  <si>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</si>
  <si>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</si>
  <si>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</si>
  <si>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</si>
  <si>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</si>
  <si>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</si>
  <si>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</si>
  <si>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</si>
  <si>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</si>
  <si>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</si>
  <si>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</si>
  <si>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</si>
  <si>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</si>
  <si>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</si>
  <si>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</si>
  <si>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</si>
  <si>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</si>
  <si>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</si>
  <si>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</si>
  <si>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</si>
  <si>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</si>
  <si>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</si>
  <si>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</si>
  <si>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</si>
  <si>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</si>
  <si>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</si>
  <si>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</si>
  <si>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</si>
  <si>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</si>
  <si>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</si>
  <si>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</si>
  <si>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</si>
  <si>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</si>
  <si>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</si>
  <si>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</si>
  <si>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</si>
  <si>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</si>
  <si>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</si>
  <si>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</si>
  <si>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</si>
  <si>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</si>
  <si>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</si>
  <si>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</si>
  <si>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</si>
  <si>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</si>
  <si>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</si>
  <si>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</si>
  <si>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</si>
  <si>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</si>
  <si>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</si>
  <si>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</si>
  <si>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</si>
  <si>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</si>
  <si>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</si>
  <si>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</si>
  <si>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</si>
  <si>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</si>
  <si>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</si>
  <si>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</si>
  <si>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</si>
  <si>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</si>
  <si>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</si>
  <si>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</si>
  <si>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</si>
  <si>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</si>
  <si>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</si>
  <si>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</si>
  <si>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</si>
  <si>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</si>
  <si>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</si>
  <si>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</si>
  <si>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</si>
  <si>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</si>
  <si>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</si>
  <si>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</si>
  <si>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</si>
  <si>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</si>
  <si>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</si>
  <si>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</si>
  <si>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</si>
  <si>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</si>
  <si>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</si>
  <si>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</si>
  <si>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</si>
  <si>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</si>
  <si>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</si>
  <si>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</si>
  <si>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</si>
  <si>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</si>
  <si>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</si>
  <si>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</si>
  <si>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</si>
  <si>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</si>
  <si>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</si>
  <si>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</si>
  <si>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</si>
  <si>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</si>
  <si>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</si>
  <si>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</si>
  <si>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</si>
  <si>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</si>
  <si>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</si>
  <si>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</si>
  <si>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</si>
  <si>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</si>
  <si>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</si>
  <si>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</si>
  <si>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</si>
  <si>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</si>
  <si>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</si>
  <si>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</si>
  <si>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</si>
  <si>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</si>
  <si>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</si>
  <si>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</si>
  <si>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</si>
  <si>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</si>
  <si>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</si>
  <si>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</si>
  <si>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</si>
  <si>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</si>
  <si>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</si>
  <si>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</si>
  <si>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</si>
  <si>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</si>
  <si>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</si>
  <si>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</si>
  <si>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</si>
  <si>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</si>
  <si>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</si>
  <si>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</si>
  <si>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</si>
  <si>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</si>
  <si>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</si>
  <si>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</si>
  <si>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</si>
  <si>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</si>
  <si>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</si>
  <si>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</si>
  <si>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</si>
  <si>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</si>
  <si>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</si>
  <si>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</si>
  <si>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</si>
  <si>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</si>
  <si>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</si>
  <si>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</si>
  <si>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</si>
  <si>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</si>
  <si>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</si>
  <si>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</si>
  <si>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</si>
  <si>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</si>
  <si>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</si>
  <si>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</si>
  <si>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</si>
  <si>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</si>
  <si>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</si>
  <si>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</si>
  <si>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</si>
  <si>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</si>
  <si>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</si>
  <si>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</si>
  <si>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</si>
  <si>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</si>
  <si>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</si>
  <si>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</si>
  <si>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</si>
  <si>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</si>
  <si>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</si>
  <si>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</si>
  <si>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</si>
  <si>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</si>
  <si>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</si>
  <si>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</si>
  <si>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</si>
  <si>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</si>
  <si>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</si>
  <si>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</si>
  <si>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</si>
  <si>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</si>
  <si>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</si>
  <si>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</si>
  <si>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</si>
  <si>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</si>
  <si>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</si>
  <si>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</si>
  <si>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</si>
  <si>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</si>
  <si>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</si>
  <si>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</si>
  <si>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</si>
  <si>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</si>
  <si>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</si>
  <si>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</si>
  <si>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</si>
  <si>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</si>
  <si>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</si>
  <si>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</si>
  <si>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</si>
  <si>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</si>
  <si>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</si>
  <si>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</si>
  <si>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</si>
  <si>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</si>
  <si>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</si>
  <si>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</si>
  <si>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</si>
  <si>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</si>
  <si>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</si>
  <si>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</si>
  <si>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</si>
  <si>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</si>
  <si>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</si>
  <si>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</si>
  <si>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</si>
  <si>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</si>
  <si>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</si>
  <si>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</si>
  <si>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</si>
  <si>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</si>
  <si>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</si>
  <si>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</si>
  <si>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</si>
  <si>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</si>
  <si>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</si>
  <si>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</si>
  <si>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</si>
  <si>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</si>
  <si>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</si>
  <si>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</si>
  <si>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</si>
  <si>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</si>
  <si>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</si>
  <si>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</si>
  <si>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</si>
  <si>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</si>
  <si>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</si>
  <si>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</si>
  <si>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</si>
  <si>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</si>
  <si>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</si>
  <si>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</si>
  <si>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</si>
  <si>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</si>
  <si>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</si>
  <si>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</si>
  <si>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</si>
  <si>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</si>
  <si>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</si>
  <si>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</si>
  <si>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</si>
  <si>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</si>
  <si>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</si>
  <si>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</si>
  <si>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</si>
  <si>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</si>
  <si>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</si>
  <si>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</si>
  <si>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</si>
  <si>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</si>
  <si>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</si>
  <si>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</si>
  <si>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</si>
  <si>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</si>
  <si>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</si>
  <si>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</si>
  <si>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</si>
  <si>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</si>
  <si>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</si>
  <si>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</si>
  <si>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</si>
  <si>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</si>
  <si>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</si>
  <si>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</si>
  <si>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</si>
  <si>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</si>
  <si>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</si>
  <si>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31.12.2023</t>
  </si>
  <si>
    <t>16.12.2019 15:52:22</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</si>
  <si>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</si>
  <si>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</si>
  <si>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</si>
  <si>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</si>
  <si>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</si>
  <si>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</si>
  <si>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</si>
  <si>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</si>
  <si>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</si>
  <si>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</si>
  <si>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</si>
  <si>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</si>
  <si>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</si>
  <si>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</si>
  <si>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</si>
  <si>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</si>
  <si>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</si>
  <si>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</si>
  <si>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</si>
  <si>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</si>
  <si>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</si>
  <si>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</si>
  <si>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</si>
  <si>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</si>
  <si>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</si>
  <si>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</si>
  <si>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</si>
  <si>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</si>
  <si>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</si>
  <si>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</si>
  <si>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</si>
  <si>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</si>
  <si>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</si>
  <si>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</si>
  <si>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</si>
  <si>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</si>
  <si>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</si>
  <si>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</si>
  <si>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</si>
  <si>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</si>
  <si>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</si>
  <si>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</si>
  <si>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</si>
  <si>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</si>
  <si>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</si>
  <si>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</si>
  <si>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</si>
  <si>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</si>
  <si>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</si>
  <si>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</si>
  <si>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</si>
  <si>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</si>
  <si>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</si>
  <si>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</si>
  <si>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</si>
  <si>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</si>
  <si>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</si>
  <si>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</si>
  <si>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</si>
  <si>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</si>
  <si>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</si>
  <si>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</si>
  <si>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</si>
  <si>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</si>
  <si>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</si>
  <si>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</si>
  <si>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</si>
  <si>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</si>
  <si>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</si>
  <si>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</si>
  <si>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</si>
  <si>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</si>
  <si>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</si>
  <si>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</si>
  <si>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</si>
  <si>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</si>
  <si>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</si>
  <si>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</si>
  <si>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</si>
  <si>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</si>
  <si>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</si>
  <si>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</si>
  <si>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</si>
  <si>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</si>
  <si>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</si>
  <si>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</si>
  <si>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</si>
  <si>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</si>
  <si>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</si>
  <si>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</si>
  <si>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</si>
  <si>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</si>
  <si>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</si>
  <si>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</si>
  <si>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</si>
  <si>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</si>
  <si>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</si>
  <si>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</si>
  <si>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</si>
  <si>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</si>
  <si>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</si>
  <si>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</si>
  <si>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</si>
  <si>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</si>
  <si>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</si>
  <si>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</si>
  <si>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</si>
  <si>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</si>
  <si>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</si>
  <si>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</si>
  <si>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</si>
  <si>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</si>
  <si>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</si>
  <si>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</si>
  <si>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</si>
  <si>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</si>
  <si>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</si>
  <si>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</si>
  <si>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</si>
  <si>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</si>
  <si>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</si>
  <si>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</si>
  <si>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</si>
  <si>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</si>
  <si>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</si>
  <si>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</si>
  <si>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</si>
  <si>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</si>
  <si>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</si>
  <si>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</si>
  <si>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</si>
  <si>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</si>
  <si>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</si>
  <si>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</si>
  <si>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</si>
  <si>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</si>
  <si>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</si>
  <si>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</si>
  <si>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</si>
  <si>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</si>
  <si>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</si>
  <si>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</si>
  <si>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</si>
  <si>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</si>
  <si>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</si>
  <si>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</si>
  <si>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</si>
  <si>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</si>
  <si>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</si>
  <si>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</si>
  <si>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</si>
  <si>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</si>
  <si>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</si>
  <si>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</si>
  <si>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</si>
  <si>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</si>
  <si>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</si>
  <si>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</si>
  <si>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</si>
  <si>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</si>
  <si>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</si>
  <si>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</si>
  <si>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</si>
  <si>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</si>
  <si>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</si>
  <si>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</si>
  <si>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</si>
  <si>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</si>
  <si>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</si>
  <si>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</si>
  <si>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</si>
  <si>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</si>
  <si>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</si>
  <si>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</si>
  <si>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</si>
  <si>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</si>
  <si>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</si>
  <si>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</si>
  <si>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</si>
  <si>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</si>
  <si>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</si>
  <si>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</si>
  <si>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</si>
  <si>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</si>
  <si>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</si>
  <si>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</si>
  <si>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</si>
  <si>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</si>
  <si>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</si>
  <si>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</si>
  <si>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</si>
  <si>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</si>
  <si>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</si>
  <si>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</si>
  <si>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</si>
  <si>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</si>
  <si>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</si>
  <si>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</si>
  <si>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</si>
  <si>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</si>
  <si>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</si>
  <si>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</si>
  <si>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</si>
  <si>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</si>
  <si>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</si>
  <si>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</si>
  <si>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</si>
  <si>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</si>
  <si>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</si>
  <si>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</si>
  <si>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</si>
  <si>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</si>
  <si>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</si>
  <si>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</si>
  <si>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</si>
  <si>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</si>
  <si>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</si>
  <si>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</si>
  <si>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</si>
  <si>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</si>
  <si>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</si>
  <si>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</si>
  <si>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</si>
  <si>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</si>
  <si>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</si>
  <si>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</si>
  <si>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</si>
  <si>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</si>
  <si>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</si>
  <si>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</si>
  <si>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</si>
  <si>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</si>
  <si>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</si>
  <si>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</si>
  <si>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</si>
  <si>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</si>
  <si>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</si>
  <si>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</si>
  <si>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</si>
  <si>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</si>
  <si>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</si>
  <si>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</si>
  <si>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</si>
  <si>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</si>
  <si>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</si>
  <si>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</si>
  <si>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</si>
  <si>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</si>
  <si>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</si>
  <si>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</si>
  <si>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</si>
  <si>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</si>
  <si>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</si>
  <si>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</si>
  <si>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</si>
  <si>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</si>
  <si>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</si>
  <si>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</si>
  <si>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</si>
  <si>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</si>
  <si>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</si>
  <si>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</si>
  <si>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</si>
  <si>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</si>
  <si>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</si>
  <si>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</si>
  <si>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</si>
  <si>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</si>
  <si>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</si>
  <si>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</si>
  <si>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</si>
  <si>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</si>
  <si>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</si>
  <si>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</si>
  <si>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</si>
  <si>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</si>
  <si>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</si>
  <si>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</si>
  <si>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</si>
  <si>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</si>
  <si>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</si>
  <si>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</si>
  <si>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</si>
  <si>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</si>
  <si>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</si>
  <si>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</si>
  <si>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</si>
  <si>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</si>
  <si>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</si>
  <si>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</si>
  <si>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</si>
  <si>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</si>
  <si>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</si>
  <si>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</si>
  <si>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</si>
  <si>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</si>
  <si>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</si>
  <si>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</si>
  <si>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</si>
  <si>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26322530</t>
  </si>
  <si>
    <t>ОАО "Казанькомпрессормаш"</t>
  </si>
  <si>
    <t>1660004878</t>
  </si>
  <si>
    <t>28031957</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</si>
  <si>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</si>
  <si>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</si>
  <si>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</si>
  <si>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</si>
  <si>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</si>
  <si>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</si>
  <si>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</si>
  <si>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</si>
  <si>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</si>
  <si>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</si>
  <si>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</si>
  <si>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</si>
  <si>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</si>
  <si>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</si>
  <si>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</si>
  <si>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</si>
  <si>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</si>
  <si>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</si>
  <si>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</si>
  <si>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</si>
  <si>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</si>
  <si>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</si>
  <si>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</si>
  <si>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</si>
  <si>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</si>
  <si>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</si>
  <si>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</si>
  <si>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</si>
  <si>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</si>
  <si>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</si>
  <si>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</si>
  <si>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</si>
  <si>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</si>
  <si>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</si>
  <si>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</si>
  <si>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</si>
  <si>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</si>
  <si>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</si>
  <si>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</si>
  <si>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</si>
  <si>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</si>
  <si>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</si>
  <si>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</si>
  <si>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</si>
  <si>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</si>
  <si>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</si>
  <si>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</si>
  <si>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</si>
  <si>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</si>
  <si>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</si>
  <si>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</si>
  <si>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</si>
  <si>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</si>
  <si>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</si>
  <si>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</si>
  <si>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</si>
  <si>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</si>
  <si>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</si>
  <si>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</si>
  <si>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</si>
  <si>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</si>
  <si>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</si>
  <si>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</si>
  <si>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</si>
  <si>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</si>
  <si>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</si>
  <si>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</si>
  <si>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</si>
  <si>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</si>
  <si>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</si>
  <si>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</si>
  <si>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</si>
  <si>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</si>
  <si>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</si>
  <si>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</si>
  <si>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</si>
  <si>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</si>
  <si>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</si>
  <si>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</si>
  <si>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</si>
  <si>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</si>
  <si>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</si>
  <si>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</si>
  <si>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</si>
  <si>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</si>
  <si>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</si>
  <si>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</si>
  <si>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</si>
  <si>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</si>
  <si>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</si>
  <si>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</si>
  <si>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</si>
  <si>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</si>
  <si>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</si>
  <si>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</si>
  <si>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</si>
  <si>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</si>
  <si>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</si>
  <si>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</si>
  <si>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</si>
  <si>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</si>
  <si>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</si>
  <si>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</si>
  <si>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</si>
  <si>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</si>
  <si>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</si>
  <si>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</si>
  <si>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</si>
  <si>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</si>
  <si>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</si>
  <si>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</si>
  <si>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</si>
  <si>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</si>
  <si>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</si>
  <si>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</si>
  <si>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</si>
  <si>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</si>
  <si>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</si>
  <si>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</si>
  <si>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</si>
  <si>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</si>
  <si>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</si>
  <si>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</si>
  <si>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</si>
  <si>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</si>
  <si>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</si>
  <si>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</si>
  <si>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</si>
  <si>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</si>
  <si>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</si>
  <si>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</si>
  <si>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</si>
  <si>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</si>
  <si>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</si>
  <si>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</si>
  <si>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</si>
  <si>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</si>
  <si>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</si>
  <si>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</si>
  <si>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</si>
  <si>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</si>
  <si>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</si>
  <si>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</si>
  <si>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</si>
  <si>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</si>
  <si>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</si>
  <si>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</si>
  <si>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</si>
  <si>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</si>
  <si>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</si>
  <si>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</si>
  <si>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</si>
  <si>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</si>
  <si>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</si>
  <si>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</si>
  <si>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</si>
  <si>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</si>
  <si>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</si>
  <si>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</si>
  <si>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</si>
  <si>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</si>
  <si>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</si>
  <si>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</si>
  <si>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</si>
  <si>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</si>
  <si>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</si>
  <si>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</si>
  <si>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</si>
  <si>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</si>
  <si>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</si>
  <si>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</si>
  <si>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</si>
  <si>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</si>
  <si>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</si>
  <si>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</si>
  <si>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</si>
  <si>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</si>
  <si>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</si>
  <si>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</si>
  <si>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</si>
  <si>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</si>
  <si>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</si>
  <si>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</si>
  <si>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</si>
  <si>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</si>
  <si>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</si>
  <si>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</si>
  <si>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</si>
  <si>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</si>
  <si>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</si>
  <si>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31243870</t>
  </si>
  <si>
    <t>ООО "СК-16"</t>
  </si>
  <si>
    <t>1658159338</t>
  </si>
  <si>
    <t>01-10-2014 00:00:00</t>
  </si>
  <si>
    <t>26354446</t>
  </si>
  <si>
    <t>ООО "СКП "Татнефть-Ак Барс"</t>
  </si>
  <si>
    <t>1655085014</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</si>
  <si>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</si>
  <si>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</si>
  <si>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</si>
  <si>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</si>
  <si>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</si>
  <si>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</si>
  <si>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</si>
  <si>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</si>
  <si>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</si>
  <si>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</si>
  <si>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</si>
  <si>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</si>
  <si>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</si>
  <si>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</si>
  <si>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</si>
  <si>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</si>
  <si>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</si>
  <si>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</si>
  <si>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</si>
  <si>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</si>
  <si>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</si>
  <si>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</si>
  <si>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</si>
  <si>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</si>
  <si>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</si>
  <si>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31322071</t>
  </si>
  <si>
    <t>ООО "ТеплоЭнергоСнабжение"</t>
  </si>
  <si>
    <t>1660326233</t>
  </si>
  <si>
    <t>31319208</t>
  </si>
  <si>
    <t>ООО "Тепловик 2"</t>
  </si>
  <si>
    <t>1646046925</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</si>
  <si>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</si>
  <si>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</si>
  <si>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</si>
  <si>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</si>
  <si>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</si>
  <si>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</si>
  <si>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</si>
  <si>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</si>
  <si>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</si>
  <si>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</si>
  <si>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</si>
  <si>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</si>
  <si>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</si>
  <si>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</si>
  <si>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</si>
  <si>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</si>
  <si>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</si>
  <si>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</si>
  <si>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</si>
  <si>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</si>
  <si>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</si>
  <si>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</si>
  <si>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</si>
  <si>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</si>
  <si>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</si>
  <si>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</si>
  <si>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</si>
  <si>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</si>
  <si>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</si>
  <si>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</si>
  <si>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</si>
  <si>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</si>
  <si>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</si>
  <si>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</si>
  <si>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</si>
  <si>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</si>
  <si>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</si>
  <si>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</si>
  <si>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</si>
  <si>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</si>
  <si>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</si>
  <si>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</si>
  <si>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</si>
  <si>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</si>
  <si>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</si>
  <si>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</si>
  <si>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</si>
  <si>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</si>
  <si>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</si>
  <si>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</si>
  <si>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</si>
  <si>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</si>
  <si>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</si>
  <si>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</si>
  <si>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</si>
  <si>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</si>
  <si>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</si>
  <si>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</si>
  <si>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</si>
  <si>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</si>
  <si>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</si>
  <si>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</si>
  <si>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</si>
  <si>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</si>
  <si>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</si>
  <si>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</si>
  <si>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</si>
  <si>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</si>
  <si>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</si>
  <si>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</si>
  <si>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</si>
  <si>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</si>
  <si>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</si>
  <si>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</si>
  <si>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</si>
  <si>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</si>
  <si>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</si>
  <si>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</si>
  <si>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</si>
  <si>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</si>
  <si>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</si>
  <si>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</si>
  <si>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</si>
  <si>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</si>
  <si>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</si>
  <si>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</si>
  <si>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</si>
  <si>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</si>
  <si>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</si>
  <si>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</si>
  <si>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</si>
  <si>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</si>
  <si>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</si>
  <si>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</si>
  <si>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</si>
  <si>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</si>
  <si>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</si>
  <si>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</si>
  <si>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</si>
  <si>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</si>
  <si>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</si>
  <si>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</si>
  <si>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</si>
  <si>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</si>
  <si>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</si>
  <si>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</si>
  <si>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</si>
  <si>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</si>
  <si>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</si>
  <si>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</si>
  <si>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</si>
  <si>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</si>
  <si>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</si>
  <si>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</si>
  <si>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</si>
  <si>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</si>
  <si>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</si>
  <si>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</si>
  <si>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</si>
  <si>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</si>
  <si>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</si>
  <si>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</si>
  <si>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</si>
  <si>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</si>
  <si>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</si>
  <si>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</si>
  <si>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</si>
  <si>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</si>
  <si>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</si>
  <si>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</si>
  <si>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</si>
  <si>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</si>
  <si>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</si>
  <si>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</si>
  <si>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</si>
  <si>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</si>
  <si>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</si>
  <si>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</si>
  <si>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</si>
  <si>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</si>
  <si>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</si>
  <si>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</si>
  <si>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</si>
  <si>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</si>
  <si>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</si>
  <si>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</si>
  <si>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</si>
  <si>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</si>
  <si>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</si>
  <si>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</si>
  <si>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</si>
  <si>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</si>
  <si>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</si>
  <si>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</si>
  <si>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</si>
  <si>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</si>
  <si>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</si>
  <si>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</si>
  <si>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</si>
  <si>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</si>
  <si>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</si>
  <si>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</si>
  <si>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</si>
  <si>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</si>
  <si>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</si>
  <si>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</si>
  <si>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</si>
  <si>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</si>
  <si>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</si>
  <si>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</si>
  <si>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27.11.2019</t>
  </si>
  <si>
    <t>5-49/тэ</t>
  </si>
  <si>
    <t>Официальный сайт правовой информации Министерства юстиции РТ:  http//pravo.tatarstan.ru</t>
  </si>
  <si>
    <t>420021, Казань, Тукая, 162</t>
  </si>
  <si>
    <t>Абдулхаков Рустам Рифгатович</t>
  </si>
  <si>
    <t>Камалова Эльвира Салиховна</t>
  </si>
  <si>
    <t>начальник ПФО</t>
  </si>
  <si>
    <t>(843) 211 12 96</t>
  </si>
  <si>
    <t>О</t>
  </si>
  <si>
    <t>Город Казань, Город Казань (92701000);</t>
  </si>
  <si>
    <t>Тариф на услуги по передаче тепловой энергии</t>
  </si>
  <si>
    <t>30.06.2020</t>
  </si>
  <si>
    <t>pfo-kazenergo@mail.ru</t>
  </si>
  <si>
    <t>01.07.2020</t>
  </si>
  <si>
    <t>31.12.2020</t>
  </si>
  <si>
    <t>01.01.2021</t>
  </si>
  <si>
    <t>30.06.2021</t>
  </si>
  <si>
    <t>01.07.2021</t>
  </si>
  <si>
    <t>31.12.2021</t>
  </si>
  <si>
    <t>01.01.2022</t>
  </si>
  <si>
    <t>30.06.2022</t>
  </si>
  <si>
    <t>01.07.2022</t>
  </si>
  <si>
    <t>31.12.2022</t>
  </si>
  <si>
    <t>01.01.2023</t>
  </si>
  <si>
    <t>30.06.2023</t>
  </si>
  <si>
    <t>01.07.2023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</si>
</sst>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38100</xdr:colOff>
      <xdr:row>23</xdr:row>
      <xdr:rowOff>0</xdr:rowOff>
    </xdr:from>
    <xdr:to>
      <xdr:col>67</xdr:col>
      <xdr:colOff>228600</xdr:colOff>
      <xdr:row>23</xdr:row>
      <xdr:rowOff>190500</xdr:rowOff>
    </xdr:to>
    <xdr:grpSp>
      <xdr:nvGrpSpPr>
        <xdr:cNvPr id="4" name="shCalendar" hidden="1"/>
        <xdr:cNvGrpSpPr>
          <a:grpSpLocks/>
        </xdr:cNvGrpSpPr>
      </xdr:nvGrpSpPr>
      <xdr:grpSpPr bwMode="auto">
        <a:xfrm>
          <a:off x="30651450" y="4124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2" t="s">
        <v>632</v>
      </c>
      <c r="M5" s="1232"/>
      <c r="N5" s="1232"/>
      <c r="O5" s="1232"/>
      <c r="P5" s="1232"/>
      <c r="Q5" s="1232"/>
      <c r="R5" s="1232"/>
      <c r="S5" s="1232"/>
      <c r="T5" s="1232"/>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09" t="str">
        <f>IF(datePr_ch="",IF(datePr="","",datePr),datePr_ch)</f>
        <v>27.11.2019</v>
      </c>
      <c r="P8" s="1209"/>
      <c r="Q8" s="1209"/>
      <c r="R8" s="1209"/>
      <c r="S8" s="1209"/>
      <c r="T8" s="1209"/>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09" t="str">
        <f>IF(numberPr_ch="",IF(numberPr="","",numberPr),numberPr_ch)</f>
        <v>5-49/тэ</v>
      </c>
      <c r="P9" s="1209"/>
      <c r="Q9" s="1209"/>
      <c r="R9" s="1209"/>
      <c r="S9" s="1209"/>
      <c r="T9" s="1209"/>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92"/>
      <c r="Y10" s="592"/>
      <c r="Z10" s="592"/>
      <c r="AA10" s="592"/>
      <c r="AB10" s="592"/>
      <c r="AC10" s="592"/>
    </row>
    <row r="11" spans="1:29" s="572" customFormat="1" ht="11.25" hidden="1">
      <c r="A11" s="592"/>
      <c r="B11" s="592"/>
      <c r="C11" s="592"/>
      <c r="D11" s="592"/>
      <c r="E11" s="592"/>
      <c r="F11" s="592"/>
      <c r="G11" s="592"/>
      <c r="H11" s="592"/>
      <c r="L11" s="1233"/>
      <c r="M11" s="1233"/>
      <c r="N11" s="568"/>
      <c r="O11" s="584"/>
      <c r="P11" s="584"/>
      <c r="Q11" s="584"/>
      <c r="R11" s="584"/>
      <c r="S11" s="584"/>
      <c r="T11" s="584"/>
      <c r="U11" s="590" t="s">
        <v>373</v>
      </c>
      <c r="X11" s="592"/>
      <c r="Y11" s="592"/>
      <c r="Z11" s="592"/>
      <c r="AA11" s="592"/>
      <c r="AB11" s="592"/>
      <c r="AC11" s="592"/>
    </row>
    <row r="12" spans="1:29">
      <c r="J12" s="531"/>
      <c r="K12" s="531"/>
      <c r="L12" s="526"/>
      <c r="M12" s="526"/>
      <c r="N12" s="504"/>
      <c r="O12" s="1210"/>
      <c r="P12" s="1210"/>
      <c r="Q12" s="1210"/>
      <c r="R12" s="1210"/>
      <c r="S12" s="1210"/>
      <c r="T12" s="1210"/>
      <c r="U12" s="1210"/>
    </row>
    <row r="13" spans="1:29">
      <c r="J13" s="531"/>
      <c r="K13" s="531"/>
      <c r="L13" s="1152" t="s">
        <v>454</v>
      </c>
      <c r="M13" s="1152"/>
      <c r="N13" s="1152"/>
      <c r="O13" s="1152"/>
      <c r="P13" s="1152"/>
      <c r="Q13" s="1152"/>
      <c r="R13" s="1152"/>
      <c r="S13" s="1152"/>
      <c r="T13" s="1152"/>
      <c r="U13" s="1152"/>
      <c r="V13" s="1152"/>
      <c r="W13" s="1152" t="s">
        <v>455</v>
      </c>
    </row>
    <row r="14" spans="1:29" ht="14.25" customHeight="1">
      <c r="J14" s="531"/>
      <c r="K14" s="531"/>
      <c r="L14" s="1216" t="s">
        <v>92</v>
      </c>
      <c r="M14" s="1216" t="s">
        <v>640</v>
      </c>
      <c r="N14" s="663"/>
      <c r="O14" s="1217" t="s">
        <v>642</v>
      </c>
      <c r="P14" s="1218"/>
      <c r="Q14" s="1218"/>
      <c r="R14" s="1218"/>
      <c r="S14" s="1218"/>
      <c r="T14" s="1219"/>
      <c r="U14" s="1227" t="s">
        <v>341</v>
      </c>
      <c r="V14" s="1213" t="s">
        <v>275</v>
      </c>
      <c r="W14" s="1152"/>
    </row>
    <row r="15" spans="1:29" ht="14.25" customHeight="1">
      <c r="J15" s="531"/>
      <c r="K15" s="531"/>
      <c r="L15" s="1216"/>
      <c r="M15" s="1216"/>
      <c r="N15" s="664"/>
      <c r="O15" s="1222" t="s">
        <v>606</v>
      </c>
      <c r="P15" s="1220" t="s">
        <v>271</v>
      </c>
      <c r="Q15" s="1221"/>
      <c r="R15" s="1224" t="s">
        <v>655</v>
      </c>
      <c r="S15" s="1225"/>
      <c r="T15" s="1226"/>
      <c r="U15" s="1228"/>
      <c r="V15" s="1214"/>
      <c r="W15" s="1152"/>
    </row>
    <row r="16" spans="1:29" ht="33.75" customHeight="1">
      <c r="J16" s="531"/>
      <c r="K16" s="531"/>
      <c r="L16" s="1216"/>
      <c r="M16" s="1216"/>
      <c r="N16" s="665"/>
      <c r="O16" s="1223"/>
      <c r="P16" s="537" t="s">
        <v>607</v>
      </c>
      <c r="Q16" s="537" t="s">
        <v>6</v>
      </c>
      <c r="R16" s="538" t="s">
        <v>274</v>
      </c>
      <c r="S16" s="1211" t="s">
        <v>273</v>
      </c>
      <c r="T16" s="1212"/>
      <c r="U16" s="1229"/>
      <c r="V16" s="1215"/>
      <c r="W16" s="1152"/>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651">
        <f ca="1">OFFSET(V17,0,-1)</f>
        <v>8</v>
      </c>
      <c r="W17" s="650">
        <f ca="1">OFFSET(W17,0,-1)+1</f>
        <v>9</v>
      </c>
    </row>
    <row r="18" spans="1:29" ht="22.5">
      <c r="A18" s="1235">
        <v>1</v>
      </c>
      <c r="B18" s="867"/>
      <c r="C18" s="867"/>
      <c r="D18" s="867"/>
      <c r="E18" s="868"/>
      <c r="F18" s="869"/>
      <c r="G18" s="869"/>
      <c r="H18" s="869"/>
      <c r="I18" s="870"/>
      <c r="J18" s="865"/>
      <c r="K18" s="872"/>
      <c r="L18" s="595">
        <f>mergeValue(A18)</f>
        <v>1</v>
      </c>
      <c r="M18" s="643" t="s">
        <v>20</v>
      </c>
      <c r="N18" s="648"/>
      <c r="O18" s="1236"/>
      <c r="P18" s="1236"/>
      <c r="Q18" s="1236"/>
      <c r="R18" s="1236"/>
      <c r="S18" s="1236"/>
      <c r="T18" s="1236"/>
      <c r="U18" s="1236"/>
      <c r="V18" s="1236"/>
      <c r="W18" s="632" t="s">
        <v>476</v>
      </c>
      <c r="Y18" s="591"/>
      <c r="Z18" s="591" t="str">
        <f t="shared" ref="Z18:Z31" si="0">IF(M18="","",M18 )</f>
        <v>Наименование тарифа</v>
      </c>
      <c r="AA18" s="591"/>
      <c r="AB18" s="591"/>
      <c r="AC18" s="591"/>
    </row>
    <row r="19" spans="1:29" ht="22.5">
      <c r="A19" s="1235"/>
      <c r="B19" s="1235">
        <v>1</v>
      </c>
      <c r="C19" s="867"/>
      <c r="D19" s="867"/>
      <c r="E19" s="869"/>
      <c r="F19" s="869"/>
      <c r="G19" s="869"/>
      <c r="H19" s="869"/>
      <c r="I19" s="864"/>
      <c r="J19" s="863"/>
      <c r="K19" s="866"/>
      <c r="L19" s="595" t="str">
        <f>mergeValue(A19) &amp;"."&amp; mergeValue(B19)</f>
        <v>1.1</v>
      </c>
      <c r="M19" s="548" t="s">
        <v>16</v>
      </c>
      <c r="N19" s="648"/>
      <c r="O19" s="1236"/>
      <c r="P19" s="1236"/>
      <c r="Q19" s="1236"/>
      <c r="R19" s="1236"/>
      <c r="S19" s="1236"/>
      <c r="T19" s="1236"/>
      <c r="U19" s="1236"/>
      <c r="V19" s="1236"/>
      <c r="W19" s="632" t="s">
        <v>477</v>
      </c>
      <c r="Y19" s="591"/>
      <c r="Z19" s="591" t="str">
        <f t="shared" si="0"/>
        <v>Территория действия тарифа</v>
      </c>
      <c r="AA19" s="591"/>
      <c r="AB19" s="591"/>
      <c r="AC19" s="591"/>
    </row>
    <row r="20" spans="1:29" ht="22.5">
      <c r="A20" s="1235"/>
      <c r="B20" s="1235"/>
      <c r="C20" s="1235">
        <v>1</v>
      </c>
      <c r="D20" s="867"/>
      <c r="E20" s="869"/>
      <c r="F20" s="869"/>
      <c r="G20" s="869"/>
      <c r="H20" s="869"/>
      <c r="I20" s="871"/>
      <c r="J20" s="863"/>
      <c r="K20" s="866"/>
      <c r="L20" s="595" t="str">
        <f>mergeValue(A20) &amp;"."&amp; mergeValue(B20)&amp;"."&amp; mergeValue(C20)</f>
        <v>1.1.1</v>
      </c>
      <c r="M20" s="549" t="s">
        <v>7</v>
      </c>
      <c r="N20" s="648"/>
      <c r="O20" s="1236"/>
      <c r="P20" s="1236"/>
      <c r="Q20" s="1236"/>
      <c r="R20" s="1236"/>
      <c r="S20" s="1236"/>
      <c r="T20" s="1236"/>
      <c r="U20" s="1236"/>
      <c r="V20" s="1236"/>
      <c r="W20" s="632" t="s">
        <v>634</v>
      </c>
      <c r="Y20" s="591"/>
      <c r="Z20" s="591" t="str">
        <f t="shared" si="0"/>
        <v xml:space="preserve">Наименование системы теплоснабжения </v>
      </c>
      <c r="AA20" s="591"/>
      <c r="AB20" s="591"/>
      <c r="AC20" s="591"/>
    </row>
    <row r="21" spans="1:29" ht="22.5">
      <c r="A21" s="1235"/>
      <c r="B21" s="1235"/>
      <c r="C21" s="1235"/>
      <c r="D21" s="1235">
        <v>1</v>
      </c>
      <c r="E21" s="869"/>
      <c r="F21" s="869"/>
      <c r="G21" s="869"/>
      <c r="H21" s="869"/>
      <c r="I21" s="871"/>
      <c r="J21" s="863"/>
      <c r="K21" s="866"/>
      <c r="L21" s="595" t="str">
        <f>mergeValue(A21) &amp;"."&amp; mergeValue(B21)&amp;"."&amp; mergeValue(C21)&amp;"."&amp; mergeValue(D21)</f>
        <v>1.1.1.1</v>
      </c>
      <c r="M21" s="550" t="s">
        <v>22</v>
      </c>
      <c r="N21" s="648"/>
      <c r="O21" s="1236"/>
      <c r="P21" s="1236"/>
      <c r="Q21" s="1236"/>
      <c r="R21" s="1236"/>
      <c r="S21" s="1236"/>
      <c r="T21" s="1236"/>
      <c r="U21" s="1236"/>
      <c r="V21" s="1236"/>
      <c r="W21" s="632" t="s">
        <v>635</v>
      </c>
      <c r="Y21" s="591"/>
      <c r="Z21" s="591" t="str">
        <f t="shared" si="0"/>
        <v xml:space="preserve">Источник тепловой энергии  </v>
      </c>
      <c r="AA21" s="591"/>
      <c r="AB21" s="591"/>
      <c r="AC21" s="591"/>
    </row>
    <row r="22" spans="1:29" ht="101.25">
      <c r="A22" s="1235"/>
      <c r="B22" s="1235"/>
      <c r="C22" s="1235"/>
      <c r="D22" s="1235"/>
      <c r="E22" s="1235">
        <v>1</v>
      </c>
      <c r="F22" s="869"/>
      <c r="G22" s="869"/>
      <c r="H22" s="867">
        <v>1</v>
      </c>
      <c r="I22" s="1235">
        <v>1</v>
      </c>
      <c r="J22" s="869"/>
      <c r="K22" s="874"/>
      <c r="L22" s="595" t="str">
        <f>mergeValue(A22) &amp;"."&amp; mergeValue(B22)&amp;"."&amp; mergeValue(C22)&amp;"."&amp; mergeValue(D22)&amp;"."&amp; mergeValue(E22)</f>
        <v>1.1.1.1.1</v>
      </c>
      <c r="M22" s="556" t="s">
        <v>9</v>
      </c>
      <c r="N22" s="648"/>
      <c r="O22" s="1237"/>
      <c r="P22" s="1237"/>
      <c r="Q22" s="1237"/>
      <c r="R22" s="1237"/>
      <c r="S22" s="1237"/>
      <c r="T22" s="1237"/>
      <c r="U22" s="1237"/>
      <c r="V22" s="1237"/>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5"/>
      <c r="B23" s="1235"/>
      <c r="C23" s="1235"/>
      <c r="D23" s="1235"/>
      <c r="E23" s="1235"/>
      <c r="F23" s="1235">
        <v>1</v>
      </c>
      <c r="G23" s="867"/>
      <c r="H23" s="867"/>
      <c r="I23" s="1235"/>
      <c r="J23" s="1235">
        <v>1</v>
      </c>
      <c r="K23" s="875"/>
      <c r="L23" s="595"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637</v>
      </c>
      <c r="Y23" s="591"/>
      <c r="Z23" s="591" t="str">
        <f t="shared" si="0"/>
        <v>Группа потребителей</v>
      </c>
      <c r="AA23" s="591"/>
      <c r="AB23" s="591"/>
      <c r="AC23" s="591"/>
    </row>
    <row r="24" spans="1:29" ht="189" customHeight="1">
      <c r="A24" s="1235"/>
      <c r="B24" s="1235"/>
      <c r="C24" s="1235"/>
      <c r="D24" s="1235"/>
      <c r="E24" s="1235"/>
      <c r="F24" s="1235"/>
      <c r="G24" s="867">
        <v>1</v>
      </c>
      <c r="H24" s="867"/>
      <c r="I24" s="1235"/>
      <c r="J24" s="1235"/>
      <c r="K24" s="875">
        <v>1</v>
      </c>
      <c r="L24" s="595" t="str">
        <f>mergeValue(A24) &amp;"."&amp; mergeValue(B24)&amp;"."&amp; mergeValue(C24)&amp;"."&amp; mergeValue(D24)&amp;"."&amp; mergeValue(E24)&amp;"."&amp; mergeValue(F24)&amp;"."&amp; mergeValue(G24)</f>
        <v>1.1.1.1.1.1.1</v>
      </c>
      <c r="M24" s="1071"/>
      <c r="N24" s="648"/>
      <c r="O24" s="564"/>
      <c r="P24" s="564"/>
      <c r="Q24" s="1096"/>
      <c r="R24" s="1230"/>
      <c r="S24" s="1231" t="s">
        <v>84</v>
      </c>
      <c r="T24" s="1230"/>
      <c r="U24" s="1231" t="s">
        <v>85</v>
      </c>
      <c r="V24" s="564"/>
      <c r="W24" s="1206" t="s">
        <v>656</v>
      </c>
      <c r="X24" s="587" t="str">
        <f>strCheckDate(O25:V25)</f>
        <v/>
      </c>
      <c r="Y24" s="591"/>
      <c r="Z24" s="591" t="str">
        <f t="shared" si="0"/>
        <v/>
      </c>
      <c r="AA24" s="591"/>
      <c r="AB24" s="591"/>
      <c r="AC24" s="591"/>
    </row>
    <row r="25" spans="1:29" ht="11.25" hidden="1" customHeight="1">
      <c r="A25" s="1235"/>
      <c r="B25" s="1235"/>
      <c r="C25" s="1235"/>
      <c r="D25" s="1235"/>
      <c r="E25" s="1235"/>
      <c r="F25" s="1235"/>
      <c r="G25" s="867"/>
      <c r="H25" s="867"/>
      <c r="I25" s="1235"/>
      <c r="J25" s="1235"/>
      <c r="K25" s="875"/>
      <c r="L25" s="602"/>
      <c r="M25" s="648"/>
      <c r="N25" s="648"/>
      <c r="O25" s="564"/>
      <c r="P25" s="564"/>
      <c r="Q25" s="586" t="str">
        <f>R24 &amp; "-" &amp; T24</f>
        <v>-</v>
      </c>
      <c r="R25" s="1230"/>
      <c r="S25" s="1231"/>
      <c r="T25" s="1230"/>
      <c r="U25" s="1231"/>
      <c r="V25" s="564"/>
      <c r="W25" s="1207"/>
      <c r="Y25" s="591"/>
      <c r="Z25" s="591" t="str">
        <f t="shared" si="0"/>
        <v/>
      </c>
      <c r="AA25" s="591"/>
      <c r="AB25" s="591"/>
      <c r="AC25" s="591"/>
    </row>
    <row r="26" spans="1:29" ht="15" customHeight="1">
      <c r="A26" s="1235"/>
      <c r="B26" s="1235"/>
      <c r="C26" s="1235"/>
      <c r="D26" s="1235"/>
      <c r="E26" s="1235"/>
      <c r="F26" s="1235"/>
      <c r="G26" s="869"/>
      <c r="H26" s="867"/>
      <c r="I26" s="1235"/>
      <c r="J26" s="1235"/>
      <c r="K26" s="874"/>
      <c r="L26" s="540"/>
      <c r="M26" s="559" t="s">
        <v>25</v>
      </c>
      <c r="N26" s="566"/>
      <c r="O26" s="566"/>
      <c r="P26" s="566"/>
      <c r="Q26" s="566"/>
      <c r="R26" s="566"/>
      <c r="S26" s="566"/>
      <c r="T26" s="566"/>
      <c r="U26" s="566"/>
      <c r="V26" s="562"/>
      <c r="W26" s="1208"/>
      <c r="Y26" s="591"/>
      <c r="Z26" s="591" t="str">
        <f t="shared" si="0"/>
        <v>Добавить вид теплоносителя (параметры теплоносителя)</v>
      </c>
      <c r="AA26" s="591"/>
      <c r="AB26" s="591"/>
      <c r="AC26" s="591"/>
    </row>
    <row r="27" spans="1:29" ht="15" customHeight="1">
      <c r="A27" s="1235"/>
      <c r="B27" s="1235"/>
      <c r="C27" s="1235"/>
      <c r="D27" s="1235"/>
      <c r="E27" s="1235"/>
      <c r="F27" s="869"/>
      <c r="G27" s="869"/>
      <c r="H27" s="867"/>
      <c r="I27" s="1235"/>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5"/>
      <c r="B28" s="1235"/>
      <c r="C28" s="1235"/>
      <c r="D28" s="1235"/>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5"/>
      <c r="B29" s="1235"/>
      <c r="C29" s="1235"/>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5"/>
      <c r="B30" s="1235"/>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5"/>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0" t="s">
        <v>491</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16.12.2019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029"/>
      <c r="I8" s="818" t="s">
        <v>591</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029"/>
      <c r="I9" s="818" t="s">
        <v>589</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4"/>
      <c r="B11" s="1204">
        <v>1</v>
      </c>
      <c r="C11" s="1025"/>
      <c r="D11" s="1025"/>
      <c r="F11" s="1031" t="str">
        <f>"4."&amp;mergeValue(A11) &amp;"."&amp;mergeValue(B11)</f>
        <v>4.1.1</v>
      </c>
      <c r="G11" s="832" t="s">
        <v>593</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025"/>
      <c r="F12" s="1031" t="str">
        <f>"4."&amp;mergeValue(A12) &amp;"."&amp;mergeValue(B12)&amp;"."&amp;mergeValue(C12)</f>
        <v>4.1.1.1</v>
      </c>
      <c r="G12" s="819" t="s">
        <v>497</v>
      </c>
      <c r="H12" s="1029"/>
      <c r="I12" s="818" t="s">
        <v>500</v>
      </c>
      <c r="J12" s="617"/>
      <c r="K12" s="1015"/>
      <c r="L12" s="1015"/>
      <c r="M12" s="1015"/>
      <c r="N12" s="1015"/>
      <c r="O12" s="1015"/>
      <c r="P12" s="1015"/>
      <c r="Q12" s="1015"/>
      <c r="R12" s="1015"/>
      <c r="S12" s="1015"/>
      <c r="T12" s="1015"/>
    </row>
    <row r="13" spans="1:20" s="1009" customFormat="1" ht="39" customHeight="1">
      <c r="A13" s="1204"/>
      <c r="B13" s="1204"/>
      <c r="C13" s="1204"/>
      <c r="D13" s="1025">
        <v>1</v>
      </c>
      <c r="F13" s="1031" t="str">
        <f>"4."&amp;mergeValue(A13) &amp;"."&amp;mergeValue(B13)&amp;"."&amp;mergeValue(C13)&amp;"."&amp;mergeValue(D13)</f>
        <v>4.1.1.1.1</v>
      </c>
      <c r="G13" s="820" t="s">
        <v>498</v>
      </c>
      <c r="H13" s="1029"/>
      <c r="I13" s="1205" t="s">
        <v>592</v>
      </c>
      <c r="J13" s="617"/>
      <c r="K13" s="1015"/>
      <c r="L13" s="1015"/>
      <c r="M13" s="1015"/>
      <c r="N13" s="1015"/>
      <c r="O13" s="1015"/>
      <c r="P13" s="1015"/>
      <c r="Q13" s="1015"/>
      <c r="R13" s="1015"/>
      <c r="S13" s="1015"/>
      <c r="T13" s="1015"/>
    </row>
    <row r="14" spans="1:20" s="1009" customFormat="1" ht="18.75">
      <c r="A14" s="1204"/>
      <c r="B14" s="1204"/>
      <c r="C14" s="1204"/>
      <c r="D14" s="1025"/>
      <c r="F14" s="821"/>
      <c r="G14" s="1002" t="s">
        <v>4</v>
      </c>
      <c r="H14" s="626"/>
      <c r="I14" s="1205"/>
      <c r="J14" s="617"/>
      <c r="K14" s="1015"/>
      <c r="L14" s="1015"/>
      <c r="M14" s="1015"/>
      <c r="N14" s="1015"/>
      <c r="O14" s="1015"/>
      <c r="P14" s="1015"/>
      <c r="Q14" s="1015"/>
      <c r="R14" s="1015"/>
      <c r="S14" s="1015"/>
      <c r="T14" s="1015"/>
    </row>
    <row r="15" spans="1:20" s="1009" customFormat="1" ht="18.75">
      <c r="A15" s="1204"/>
      <c r="B15" s="1204"/>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4"/>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594</v>
      </c>
      <c r="H19" s="1199"/>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32" t="s">
        <v>632</v>
      </c>
      <c r="M5" s="1232"/>
      <c r="N5" s="1232"/>
      <c r="O5" s="1232"/>
      <c r="P5" s="1232"/>
      <c r="Q5" s="1232"/>
      <c r="R5" s="1232"/>
      <c r="S5" s="1232"/>
      <c r="T5" s="1232"/>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597</v>
      </c>
      <c r="N8" s="668"/>
      <c r="O8" s="1209" t="str">
        <f>IF(datePr_ch="",IF(datePr="","",datePr),datePr_ch)</f>
        <v>27.11.2019</v>
      </c>
      <c r="P8" s="1209"/>
      <c r="Q8" s="1209"/>
      <c r="R8" s="1209"/>
      <c r="S8" s="1209"/>
      <c r="T8" s="1209"/>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596</v>
      </c>
      <c r="N9" s="668"/>
      <c r="O9" s="1209" t="str">
        <f>IF(numberPr_ch="",IF(numberPr="","",numberPr),numberPr_ch)</f>
        <v>5-49/тэ</v>
      </c>
      <c r="P9" s="1209"/>
      <c r="Q9" s="1209"/>
      <c r="R9" s="1209"/>
      <c r="S9" s="1209"/>
      <c r="T9" s="1209"/>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33"/>
      <c r="M11" s="1233"/>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10"/>
      <c r="P12" s="1210"/>
      <c r="Q12" s="1210"/>
      <c r="R12" s="1210"/>
      <c r="S12" s="1210"/>
      <c r="T12" s="1210"/>
      <c r="U12" s="1210"/>
    </row>
    <row r="13" spans="1:34">
      <c r="J13" s="997"/>
      <c r="K13" s="997"/>
      <c r="L13" s="1152" t="s">
        <v>454</v>
      </c>
      <c r="M13" s="1152"/>
      <c r="N13" s="1152"/>
      <c r="O13" s="1152"/>
      <c r="P13" s="1152"/>
      <c r="Q13" s="1152"/>
      <c r="R13" s="1152"/>
      <c r="S13" s="1152"/>
      <c r="T13" s="1152"/>
      <c r="U13" s="1152"/>
      <c r="V13" s="1152"/>
      <c r="W13" s="1152" t="s">
        <v>455</v>
      </c>
    </row>
    <row r="14" spans="1:34" ht="14.25" customHeight="1">
      <c r="J14" s="997"/>
      <c r="K14" s="997"/>
      <c r="L14" s="1216" t="s">
        <v>92</v>
      </c>
      <c r="M14" s="1216" t="s">
        <v>640</v>
      </c>
      <c r="N14" s="663"/>
      <c r="O14" s="1217" t="s">
        <v>642</v>
      </c>
      <c r="P14" s="1218"/>
      <c r="Q14" s="1218"/>
      <c r="R14" s="1218"/>
      <c r="S14" s="1218"/>
      <c r="T14" s="1219"/>
      <c r="U14" s="1227" t="s">
        <v>341</v>
      </c>
      <c r="V14" s="1213" t="s">
        <v>275</v>
      </c>
      <c r="W14" s="1152"/>
    </row>
    <row r="15" spans="1:34" ht="14.25" customHeight="1">
      <c r="J15" s="997"/>
      <c r="K15" s="997"/>
      <c r="L15" s="1216"/>
      <c r="M15" s="1216"/>
      <c r="N15" s="664"/>
      <c r="O15" s="1222" t="s">
        <v>606</v>
      </c>
      <c r="P15" s="1220" t="s">
        <v>271</v>
      </c>
      <c r="Q15" s="1221"/>
      <c r="R15" s="1224" t="s">
        <v>655</v>
      </c>
      <c r="S15" s="1225"/>
      <c r="T15" s="1226"/>
      <c r="U15" s="1228"/>
      <c r="V15" s="1214"/>
      <c r="W15" s="1152"/>
    </row>
    <row r="16" spans="1:34" ht="33.75" customHeight="1">
      <c r="J16" s="997"/>
      <c r="K16" s="997"/>
      <c r="L16" s="1216"/>
      <c r="M16" s="1216"/>
      <c r="N16" s="665"/>
      <c r="O16" s="1223"/>
      <c r="P16" s="758" t="s">
        <v>607</v>
      </c>
      <c r="Q16" s="758" t="s">
        <v>6</v>
      </c>
      <c r="R16" s="1030" t="s">
        <v>274</v>
      </c>
      <c r="S16" s="1211" t="s">
        <v>273</v>
      </c>
      <c r="T16" s="1212"/>
      <c r="U16" s="1229"/>
      <c r="V16" s="1215"/>
      <c r="W16" s="1152"/>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34">
        <f ca="1">OFFSET(S17,0,-1)+1</f>
        <v>7</v>
      </c>
      <c r="T17" s="1234"/>
      <c r="U17" s="1027">
        <f ca="1">OFFSET(U17,0,-2)+1</f>
        <v>8</v>
      </c>
      <c r="V17" s="651">
        <f ca="1">OFFSET(V17,0,-1)</f>
        <v>8</v>
      </c>
      <c r="W17" s="1027">
        <f ca="1">OFFSET(W17,0,-1)+1</f>
        <v>9</v>
      </c>
    </row>
    <row r="18" spans="1:36" ht="22.5">
      <c r="A18" s="1235">
        <v>1</v>
      </c>
      <c r="B18" s="1017"/>
      <c r="C18" s="1017"/>
      <c r="D18" s="1017"/>
      <c r="E18" s="983"/>
      <c r="F18" s="1028"/>
      <c r="G18" s="1028"/>
      <c r="H18" s="1028"/>
      <c r="I18" s="985"/>
      <c r="J18" s="981"/>
      <c r="K18" s="965"/>
      <c r="L18" s="1032">
        <f>mergeValue(A18)</f>
        <v>1</v>
      </c>
      <c r="M18" s="643" t="s">
        <v>20</v>
      </c>
      <c r="N18" s="648"/>
      <c r="O18" s="1236"/>
      <c r="P18" s="1236"/>
      <c r="Q18" s="1236"/>
      <c r="R18" s="1236"/>
      <c r="S18" s="1236"/>
      <c r="T18" s="1236"/>
      <c r="U18" s="1236"/>
      <c r="V18" s="1236"/>
      <c r="W18" s="632" t="s">
        <v>476</v>
      </c>
      <c r="Y18" s="831"/>
      <c r="Z18" s="831" t="str">
        <f t="shared" ref="Z18:Z31" si="0">IF(M18="","",M18 )</f>
        <v>Наименование тарифа</v>
      </c>
      <c r="AA18" s="831"/>
      <c r="AB18" s="831"/>
      <c r="AC18" s="831"/>
      <c r="AI18" s="1010"/>
      <c r="AJ18" s="1010"/>
    </row>
    <row r="19" spans="1:36" ht="22.5">
      <c r="A19" s="1235"/>
      <c r="B19" s="1235">
        <v>1</v>
      </c>
      <c r="C19" s="1017"/>
      <c r="D19" s="1017"/>
      <c r="E19" s="1028"/>
      <c r="F19" s="1028"/>
      <c r="G19" s="1028"/>
      <c r="H19" s="1028"/>
      <c r="I19" s="1023"/>
      <c r="J19" s="956"/>
      <c r="K19" s="959"/>
      <c r="L19" s="1032" t="str">
        <f>mergeValue(A19) &amp;"."&amp; mergeValue(B19)</f>
        <v>1.1</v>
      </c>
      <c r="M19" s="694" t="s">
        <v>16</v>
      </c>
      <c r="N19" s="648"/>
      <c r="O19" s="1236"/>
      <c r="P19" s="1236"/>
      <c r="Q19" s="1236"/>
      <c r="R19" s="1236"/>
      <c r="S19" s="1236"/>
      <c r="T19" s="1236"/>
      <c r="U19" s="1236"/>
      <c r="V19" s="1236"/>
      <c r="W19" s="632" t="s">
        <v>477</v>
      </c>
      <c r="Y19" s="831"/>
      <c r="Z19" s="831" t="str">
        <f t="shared" si="0"/>
        <v>Территория действия тарифа</v>
      </c>
      <c r="AA19" s="831"/>
      <c r="AB19" s="831"/>
      <c r="AC19" s="831"/>
      <c r="AI19" s="1010"/>
      <c r="AJ19" s="1010"/>
    </row>
    <row r="20" spans="1:36" ht="22.5">
      <c r="A20" s="1235"/>
      <c r="B20" s="1235"/>
      <c r="C20" s="1235">
        <v>1</v>
      </c>
      <c r="D20" s="1017"/>
      <c r="E20" s="1028"/>
      <c r="F20" s="1028"/>
      <c r="G20" s="1028"/>
      <c r="H20" s="1028"/>
      <c r="I20" s="964"/>
      <c r="J20" s="956"/>
      <c r="K20" s="959"/>
      <c r="L20" s="1032" t="str">
        <f>mergeValue(A20) &amp;"."&amp; mergeValue(B20)&amp;"."&amp; mergeValue(C20)</f>
        <v>1.1.1</v>
      </c>
      <c r="M20" s="695" t="s">
        <v>7</v>
      </c>
      <c r="N20" s="648"/>
      <c r="O20" s="1236"/>
      <c r="P20" s="1236"/>
      <c r="Q20" s="1236"/>
      <c r="R20" s="1236"/>
      <c r="S20" s="1236"/>
      <c r="T20" s="1236"/>
      <c r="U20" s="1236"/>
      <c r="V20" s="1236"/>
      <c r="W20" s="632" t="s">
        <v>634</v>
      </c>
      <c r="Y20" s="831"/>
      <c r="Z20" s="831" t="str">
        <f t="shared" si="0"/>
        <v xml:space="preserve">Наименование системы теплоснабжения </v>
      </c>
      <c r="AA20" s="831"/>
      <c r="AB20" s="831"/>
      <c r="AC20" s="831"/>
      <c r="AI20" s="1010"/>
      <c r="AJ20" s="1010"/>
    </row>
    <row r="21" spans="1:36" ht="22.5">
      <c r="A21" s="1235"/>
      <c r="B21" s="1235"/>
      <c r="C21" s="1235"/>
      <c r="D21" s="1235">
        <v>1</v>
      </c>
      <c r="E21" s="1028"/>
      <c r="F21" s="1028"/>
      <c r="G21" s="1028"/>
      <c r="H21" s="1028"/>
      <c r="I21" s="964"/>
      <c r="J21" s="956"/>
      <c r="K21" s="959"/>
      <c r="L21" s="1032" t="str">
        <f>mergeValue(A21) &amp;"."&amp; mergeValue(B21)&amp;"."&amp; mergeValue(C21)&amp;"."&amp; mergeValue(D21)</f>
        <v>1.1.1.1</v>
      </c>
      <c r="M21" s="696" t="s">
        <v>22</v>
      </c>
      <c r="N21" s="648"/>
      <c r="O21" s="1236"/>
      <c r="P21" s="1236"/>
      <c r="Q21" s="1236"/>
      <c r="R21" s="1236"/>
      <c r="S21" s="1236"/>
      <c r="T21" s="1236"/>
      <c r="U21" s="1236"/>
      <c r="V21" s="1236"/>
      <c r="W21" s="632" t="s">
        <v>635</v>
      </c>
      <c r="Y21" s="831"/>
      <c r="Z21" s="831" t="str">
        <f t="shared" si="0"/>
        <v xml:space="preserve">Источник тепловой энергии  </v>
      </c>
      <c r="AA21" s="831"/>
      <c r="AB21" s="831"/>
      <c r="AC21" s="831"/>
      <c r="AI21" s="1010"/>
      <c r="AJ21" s="1010"/>
    </row>
    <row r="22" spans="1:36" ht="101.25">
      <c r="A22" s="1235"/>
      <c r="B22" s="1235"/>
      <c r="C22" s="1235"/>
      <c r="D22" s="1235"/>
      <c r="E22" s="1235">
        <v>1</v>
      </c>
      <c r="F22" s="1028"/>
      <c r="G22" s="1028"/>
      <c r="H22" s="1017">
        <v>1</v>
      </c>
      <c r="I22" s="1235">
        <v>1</v>
      </c>
      <c r="J22" s="1028"/>
      <c r="K22" s="967"/>
      <c r="L22" s="1032" t="str">
        <f>mergeValue(A22) &amp;"."&amp; mergeValue(B22)&amp;"."&amp; mergeValue(C22)&amp;"."&amp; mergeValue(D22)&amp;"."&amp; mergeValue(E22)</f>
        <v>1.1.1.1.1</v>
      </c>
      <c r="M22" s="556" t="s">
        <v>9</v>
      </c>
      <c r="N22" s="648"/>
      <c r="O22" s="1237"/>
      <c r="P22" s="1237"/>
      <c r="Q22" s="1237"/>
      <c r="R22" s="1237"/>
      <c r="S22" s="1237"/>
      <c r="T22" s="1237"/>
      <c r="U22" s="1237"/>
      <c r="V22" s="1237"/>
      <c r="W22" s="632" t="s">
        <v>639</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35"/>
      <c r="B23" s="1235"/>
      <c r="C23" s="1235"/>
      <c r="D23" s="1235"/>
      <c r="E23" s="1235"/>
      <c r="F23" s="1235">
        <v>1</v>
      </c>
      <c r="G23" s="1017"/>
      <c r="H23" s="1017"/>
      <c r="I23" s="1235"/>
      <c r="J23" s="1235">
        <v>1</v>
      </c>
      <c r="K23" s="968"/>
      <c r="L23" s="1032"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637</v>
      </c>
      <c r="Y23" s="831"/>
      <c r="Z23" s="831" t="str">
        <f t="shared" si="0"/>
        <v>Группа потребителей</v>
      </c>
      <c r="AA23" s="831"/>
      <c r="AB23" s="831"/>
      <c r="AC23" s="831"/>
      <c r="AI23" s="1010"/>
      <c r="AJ23" s="1010"/>
    </row>
    <row r="24" spans="1:36" ht="189" customHeight="1">
      <c r="A24" s="1235"/>
      <c r="B24" s="1235"/>
      <c r="C24" s="1235"/>
      <c r="D24" s="1235"/>
      <c r="E24" s="1235"/>
      <c r="F24" s="1235"/>
      <c r="G24" s="1017">
        <v>1</v>
      </c>
      <c r="H24" s="1017"/>
      <c r="I24" s="1235"/>
      <c r="J24" s="1235"/>
      <c r="K24" s="968">
        <v>1</v>
      </c>
      <c r="L24" s="1032" t="str">
        <f>mergeValue(A24) &amp;"."&amp; mergeValue(B24)&amp;"."&amp; mergeValue(C24)&amp;"."&amp; mergeValue(D24)&amp;"."&amp; mergeValue(E24)&amp;"."&amp; mergeValue(F24)&amp;"."&amp; mergeValue(G24)</f>
        <v>1.1.1.1.1.1.1</v>
      </c>
      <c r="M24" s="1071"/>
      <c r="N24" s="648"/>
      <c r="O24" s="765"/>
      <c r="P24" s="765"/>
      <c r="Q24" s="1096"/>
      <c r="R24" s="1230"/>
      <c r="S24" s="1231" t="s">
        <v>84</v>
      </c>
      <c r="T24" s="1230"/>
      <c r="U24" s="1231" t="s">
        <v>85</v>
      </c>
      <c r="V24" s="765"/>
      <c r="W24" s="1206" t="s">
        <v>656</v>
      </c>
      <c r="X24" s="1010" t="str">
        <f>strCheckDate(O25:V25)</f>
        <v/>
      </c>
      <c r="Y24" s="831"/>
      <c r="Z24" s="831" t="str">
        <f t="shared" si="0"/>
        <v/>
      </c>
      <c r="AA24" s="831"/>
      <c r="AB24" s="831"/>
      <c r="AC24" s="831"/>
      <c r="AI24" s="1010"/>
      <c r="AJ24" s="1010"/>
    </row>
    <row r="25" spans="1:36" ht="11.25" hidden="1">
      <c r="A25" s="1235"/>
      <c r="B25" s="1235"/>
      <c r="C25" s="1235"/>
      <c r="D25" s="1235"/>
      <c r="E25" s="1235"/>
      <c r="F25" s="1235"/>
      <c r="G25" s="1017"/>
      <c r="H25" s="1017"/>
      <c r="I25" s="1235"/>
      <c r="J25" s="1235"/>
      <c r="K25" s="968"/>
      <c r="L25" s="802"/>
      <c r="M25" s="648"/>
      <c r="N25" s="648"/>
      <c r="O25" s="765"/>
      <c r="P25" s="765"/>
      <c r="Q25" s="771" t="str">
        <f>R24 &amp; "-" &amp; T24</f>
        <v>-</v>
      </c>
      <c r="R25" s="1230"/>
      <c r="S25" s="1231"/>
      <c r="T25" s="1230"/>
      <c r="U25" s="1231"/>
      <c r="V25" s="765"/>
      <c r="W25" s="1207"/>
      <c r="Y25" s="831"/>
      <c r="Z25" s="831" t="str">
        <f t="shared" si="0"/>
        <v/>
      </c>
      <c r="AA25" s="831"/>
      <c r="AB25" s="831"/>
      <c r="AC25" s="831"/>
      <c r="AI25" s="1010"/>
      <c r="AJ25" s="1010"/>
    </row>
    <row r="26" spans="1:36" ht="15" customHeight="1">
      <c r="A26" s="1235"/>
      <c r="B26" s="1235"/>
      <c r="C26" s="1235"/>
      <c r="D26" s="1235"/>
      <c r="E26" s="1235"/>
      <c r="F26" s="1235"/>
      <c r="G26" s="1028"/>
      <c r="H26" s="1017"/>
      <c r="I26" s="1235"/>
      <c r="J26" s="1235"/>
      <c r="K26" s="967"/>
      <c r="L26" s="690"/>
      <c r="M26" s="559" t="s">
        <v>25</v>
      </c>
      <c r="N26" s="1008"/>
      <c r="O26" s="1008"/>
      <c r="P26" s="1008"/>
      <c r="Q26" s="1008"/>
      <c r="R26" s="1008"/>
      <c r="S26" s="1008"/>
      <c r="T26" s="1008"/>
      <c r="U26" s="1008"/>
      <c r="V26" s="764"/>
      <c r="W26" s="1208"/>
      <c r="Y26" s="831"/>
      <c r="Z26" s="831" t="str">
        <f t="shared" si="0"/>
        <v>Добавить вид теплоносителя (параметры теплоносителя)</v>
      </c>
      <c r="AA26" s="831"/>
      <c r="AB26" s="831"/>
      <c r="AC26" s="831"/>
      <c r="AI26" s="1010"/>
      <c r="AJ26" s="1010"/>
    </row>
    <row r="27" spans="1:36" ht="15" customHeight="1">
      <c r="A27" s="1235"/>
      <c r="B27" s="1235"/>
      <c r="C27" s="1235"/>
      <c r="D27" s="1235"/>
      <c r="E27" s="1235"/>
      <c r="F27" s="1028"/>
      <c r="G27" s="1028"/>
      <c r="H27" s="1017"/>
      <c r="I27" s="1235"/>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35"/>
      <c r="B28" s="1235"/>
      <c r="C28" s="1235"/>
      <c r="D28" s="1235"/>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35"/>
      <c r="B29" s="1235"/>
      <c r="C29" s="1235"/>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35"/>
      <c r="B30" s="1235"/>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35"/>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2" t="s">
        <v>632</v>
      </c>
      <c r="M5" s="1232"/>
      <c r="N5" s="1232"/>
      <c r="O5" s="1232"/>
      <c r="P5" s="1232"/>
      <c r="Q5" s="1232"/>
      <c r="R5" s="1232"/>
      <c r="S5" s="1232"/>
      <c r="T5" s="1232"/>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1" t="s">
        <v>85</v>
      </c>
      <c r="P7" s="1241"/>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9" t="str">
        <f>IF(NameOrPr_ch="",IF(NameOrPr="","",NameOrPr),NameOrPr_ch)</f>
        <v>Государственный комитет Республики Татарстан по тарифам</v>
      </c>
      <c r="P9" s="1209"/>
      <c r="Q9" s="1209"/>
      <c r="R9" s="1209"/>
      <c r="S9" s="1209"/>
      <c r="T9" s="1209"/>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09" t="str">
        <f>IF(datePr_ch="",IF(datePr="","",datePr),datePr_ch)</f>
        <v>27.11.2019</v>
      </c>
      <c r="P10" s="1209"/>
      <c r="Q10" s="1209"/>
      <c r="R10" s="1209"/>
      <c r="S10" s="1209"/>
      <c r="T10" s="1209"/>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09" t="str">
        <f>IF(numberPr_ch="",IF(numberPr="","",numberPr),numberPr_ch)</f>
        <v>5-49/тэ</v>
      </c>
      <c r="P11" s="1209"/>
      <c r="Q11" s="1209"/>
      <c r="R11" s="1209"/>
      <c r="S11" s="1209"/>
      <c r="T11" s="1209"/>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9" t="str">
        <f>IF(IstPub_ch="",IF(IstPub="","",IstPub),IstPub_ch)</f>
        <v>Официальный сайт правовой информации Министерства юстиции РТ:  http//pravo.tatarstan.ru</v>
      </c>
      <c r="P12" s="1209"/>
      <c r="Q12" s="1209"/>
      <c r="R12" s="1209"/>
      <c r="S12" s="1209"/>
      <c r="T12" s="1209"/>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3"/>
      <c r="M13" s="1233"/>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0"/>
      <c r="P14" s="1210"/>
      <c r="Q14" s="1210"/>
      <c r="R14" s="1210"/>
      <c r="S14" s="1210"/>
      <c r="T14" s="1210"/>
      <c r="U14" s="1210"/>
    </row>
    <row r="15" spans="1:34">
      <c r="J15" s="531"/>
      <c r="K15" s="531"/>
      <c r="L15" s="1152" t="s">
        <v>454</v>
      </c>
      <c r="M15" s="1152"/>
      <c r="N15" s="1152"/>
      <c r="O15" s="1152"/>
      <c r="P15" s="1152"/>
      <c r="Q15" s="1152"/>
      <c r="R15" s="1152"/>
      <c r="S15" s="1152"/>
      <c r="T15" s="1152"/>
      <c r="U15" s="1152"/>
      <c r="V15" s="1152"/>
      <c r="W15" s="1152" t="s">
        <v>455</v>
      </c>
    </row>
    <row r="16" spans="1:34" ht="14.25" customHeight="1">
      <c r="J16" s="531"/>
      <c r="K16" s="531"/>
      <c r="L16" s="1216" t="s">
        <v>92</v>
      </c>
      <c r="M16" s="1216" t="s">
        <v>640</v>
      </c>
      <c r="N16" s="663"/>
      <c r="O16" s="1217" t="s">
        <v>642</v>
      </c>
      <c r="P16" s="1218"/>
      <c r="Q16" s="1218"/>
      <c r="R16" s="1218"/>
      <c r="S16" s="1218"/>
      <c r="T16" s="1219"/>
      <c r="U16" s="1227" t="s">
        <v>341</v>
      </c>
      <c r="V16" s="1213" t="s">
        <v>275</v>
      </c>
      <c r="W16" s="1152"/>
    </row>
    <row r="17" spans="1:36" ht="14.25" customHeight="1">
      <c r="J17" s="531"/>
      <c r="K17" s="531"/>
      <c r="L17" s="1216"/>
      <c r="M17" s="1216"/>
      <c r="N17" s="664"/>
      <c r="O17" s="1222" t="s">
        <v>606</v>
      </c>
      <c r="P17" s="1220" t="s">
        <v>271</v>
      </c>
      <c r="Q17" s="1221"/>
      <c r="R17" s="1224" t="s">
        <v>655</v>
      </c>
      <c r="S17" s="1225"/>
      <c r="T17" s="1226"/>
      <c r="U17" s="1228"/>
      <c r="V17" s="1214"/>
      <c r="W17" s="1152"/>
    </row>
    <row r="18" spans="1:36" ht="33.75" customHeight="1">
      <c r="J18" s="531"/>
      <c r="K18" s="531"/>
      <c r="L18" s="1216"/>
      <c r="M18" s="1216"/>
      <c r="N18" s="665"/>
      <c r="O18" s="1223"/>
      <c r="P18" s="537" t="s">
        <v>607</v>
      </c>
      <c r="Q18" s="537" t="s">
        <v>6</v>
      </c>
      <c r="R18" s="538" t="s">
        <v>274</v>
      </c>
      <c r="S18" s="1211" t="s">
        <v>273</v>
      </c>
      <c r="T18" s="1212"/>
      <c r="U18" s="1229"/>
      <c r="V18" s="1215"/>
      <c r="W18" s="1152"/>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4">
        <f ca="1">OFFSET(S19,0,-1)+1</f>
        <v>7</v>
      </c>
      <c r="T19" s="1234"/>
      <c r="U19" s="650">
        <f ca="1">OFFSET(U19,0,-2)+1</f>
        <v>8</v>
      </c>
      <c r="V19" s="651">
        <f ca="1">OFFSET(V19,0,-1)</f>
        <v>8</v>
      </c>
      <c r="W19" s="650">
        <f ca="1">OFFSET(W19,0,-1)+1</f>
        <v>9</v>
      </c>
    </row>
    <row r="20" spans="1:36" ht="22.5">
      <c r="A20" s="1235">
        <v>1</v>
      </c>
      <c r="B20" s="885"/>
      <c r="C20" s="885"/>
      <c r="D20" s="885"/>
      <c r="E20" s="886"/>
      <c r="F20" s="887"/>
      <c r="G20" s="887"/>
      <c r="H20" s="887"/>
      <c r="I20" s="888"/>
      <c r="J20" s="883"/>
      <c r="K20" s="890"/>
      <c r="L20" s="595">
        <f>mergeValue(A20)</f>
        <v>1</v>
      </c>
      <c r="M20" s="643" t="s">
        <v>20</v>
      </c>
      <c r="N20" s="648"/>
      <c r="O20" s="1236"/>
      <c r="P20" s="1236"/>
      <c r="Q20" s="1236"/>
      <c r="R20" s="1236"/>
      <c r="S20" s="1236"/>
      <c r="T20" s="1236"/>
      <c r="U20" s="1236"/>
      <c r="V20" s="1236"/>
      <c r="W20" s="632" t="s">
        <v>476</v>
      </c>
      <c r="Y20" s="591"/>
      <c r="Z20" s="591" t="str">
        <f t="shared" ref="Z20:Z33" si="0">IF(M20="","",M20 )</f>
        <v>Наименование тарифа</v>
      </c>
      <c r="AA20" s="591"/>
      <c r="AB20" s="591"/>
      <c r="AC20" s="591"/>
      <c r="AI20" s="587"/>
      <c r="AJ20" s="587"/>
    </row>
    <row r="21" spans="1:36" ht="22.5">
      <c r="A21" s="1235"/>
      <c r="B21" s="1235">
        <v>1</v>
      </c>
      <c r="C21" s="885"/>
      <c r="D21" s="885"/>
      <c r="E21" s="887"/>
      <c r="F21" s="887"/>
      <c r="G21" s="887"/>
      <c r="H21" s="887"/>
      <c r="I21" s="882"/>
      <c r="J21" s="881"/>
      <c r="K21" s="884"/>
      <c r="L21" s="595" t="str">
        <f>mergeValue(A21) &amp;"."&amp; mergeValue(B21)</f>
        <v>1.1</v>
      </c>
      <c r="M21" s="548" t="s">
        <v>16</v>
      </c>
      <c r="N21" s="648"/>
      <c r="O21" s="1236"/>
      <c r="P21" s="1236"/>
      <c r="Q21" s="1236"/>
      <c r="R21" s="1236"/>
      <c r="S21" s="1236"/>
      <c r="T21" s="1236"/>
      <c r="U21" s="1236"/>
      <c r="V21" s="1236"/>
      <c r="W21" s="632" t="s">
        <v>477</v>
      </c>
      <c r="Y21" s="591"/>
      <c r="Z21" s="591" t="str">
        <f t="shared" si="0"/>
        <v>Территория действия тарифа</v>
      </c>
      <c r="AA21" s="591"/>
      <c r="AB21" s="591"/>
      <c r="AC21" s="591"/>
      <c r="AI21" s="587"/>
      <c r="AJ21" s="587"/>
    </row>
    <row r="22" spans="1:36" ht="22.5">
      <c r="A22" s="1235"/>
      <c r="B22" s="1235"/>
      <c r="C22" s="1235">
        <v>1</v>
      </c>
      <c r="D22" s="885"/>
      <c r="E22" s="887"/>
      <c r="F22" s="887"/>
      <c r="G22" s="887"/>
      <c r="H22" s="887"/>
      <c r="I22" s="889"/>
      <c r="J22" s="881"/>
      <c r="K22" s="884"/>
      <c r="L22" s="595" t="str">
        <f>mergeValue(A22) &amp;"."&amp; mergeValue(B22)&amp;"."&amp; mergeValue(C22)</f>
        <v>1.1.1</v>
      </c>
      <c r="M22" s="549" t="s">
        <v>7</v>
      </c>
      <c r="N22" s="648"/>
      <c r="O22" s="1236"/>
      <c r="P22" s="1236"/>
      <c r="Q22" s="1236"/>
      <c r="R22" s="1236"/>
      <c r="S22" s="1236"/>
      <c r="T22" s="1236"/>
      <c r="U22" s="1236"/>
      <c r="V22" s="1236"/>
      <c r="W22" s="632" t="s">
        <v>634</v>
      </c>
      <c r="Y22" s="591"/>
      <c r="Z22" s="591" t="str">
        <f t="shared" si="0"/>
        <v xml:space="preserve">Наименование системы теплоснабжения </v>
      </c>
      <c r="AA22" s="591"/>
      <c r="AB22" s="591"/>
      <c r="AC22" s="591"/>
      <c r="AI22" s="587"/>
      <c r="AJ22" s="587"/>
    </row>
    <row r="23" spans="1:36" ht="22.5">
      <c r="A23" s="1235"/>
      <c r="B23" s="1235"/>
      <c r="C23" s="1235"/>
      <c r="D23" s="1235">
        <v>1</v>
      </c>
      <c r="E23" s="887"/>
      <c r="F23" s="887"/>
      <c r="G23" s="887"/>
      <c r="H23" s="887"/>
      <c r="I23" s="889"/>
      <c r="J23" s="881"/>
      <c r="K23" s="884"/>
      <c r="L23" s="595" t="str">
        <f>mergeValue(A23) &amp;"."&amp; mergeValue(B23)&amp;"."&amp; mergeValue(C23)&amp;"."&amp; mergeValue(D23)</f>
        <v>1.1.1.1</v>
      </c>
      <c r="M23" s="550" t="s">
        <v>22</v>
      </c>
      <c r="N23" s="648"/>
      <c r="O23" s="1236"/>
      <c r="P23" s="1236"/>
      <c r="Q23" s="1236"/>
      <c r="R23" s="1236"/>
      <c r="S23" s="1236"/>
      <c r="T23" s="1236"/>
      <c r="U23" s="1236"/>
      <c r="V23" s="1236"/>
      <c r="W23" s="632" t="s">
        <v>635</v>
      </c>
      <c r="Y23" s="591"/>
      <c r="Z23" s="591" t="str">
        <f t="shared" si="0"/>
        <v xml:space="preserve">Источник тепловой энергии  </v>
      </c>
      <c r="AA23" s="591"/>
      <c r="AB23" s="591"/>
      <c r="AC23" s="591"/>
      <c r="AI23" s="587"/>
      <c r="AJ23" s="587"/>
    </row>
    <row r="24" spans="1:36" ht="101.25">
      <c r="A24" s="1235"/>
      <c r="B24" s="1235"/>
      <c r="C24" s="1235"/>
      <c r="D24" s="1235"/>
      <c r="E24" s="1235">
        <v>1</v>
      </c>
      <c r="F24" s="887"/>
      <c r="G24" s="887"/>
      <c r="H24" s="885">
        <v>1</v>
      </c>
      <c r="I24" s="1235">
        <v>1</v>
      </c>
      <c r="J24" s="887"/>
      <c r="K24" s="892"/>
      <c r="L24" s="595" t="str">
        <f>mergeValue(A24) &amp;"."&amp; mergeValue(B24)&amp;"."&amp; mergeValue(C24)&amp;"."&amp; mergeValue(D24)&amp;"."&amp; mergeValue(E24)</f>
        <v>1.1.1.1.1</v>
      </c>
      <c r="M24" s="556" t="s">
        <v>9</v>
      </c>
      <c r="N24" s="648"/>
      <c r="O24" s="1237"/>
      <c r="P24" s="1237"/>
      <c r="Q24" s="1237"/>
      <c r="R24" s="1237"/>
      <c r="S24" s="1237"/>
      <c r="T24" s="1237"/>
      <c r="U24" s="1237"/>
      <c r="V24" s="1237"/>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5"/>
      <c r="B25" s="1235"/>
      <c r="C25" s="1235"/>
      <c r="D25" s="1235"/>
      <c r="E25" s="1235"/>
      <c r="F25" s="1235">
        <v>1</v>
      </c>
      <c r="G25" s="885"/>
      <c r="H25" s="885"/>
      <c r="I25" s="1235"/>
      <c r="J25" s="1235">
        <v>1</v>
      </c>
      <c r="K25" s="893"/>
      <c r="L25" s="595" t="str">
        <f>mergeValue(A25) &amp;"."&amp; mergeValue(B25)&amp;"."&amp; mergeValue(C25)&amp;"."&amp; mergeValue(D25)&amp;"."&amp; mergeValue(E25)&amp;"."&amp; mergeValue(F25)</f>
        <v>1.1.1.1.1.1</v>
      </c>
      <c r="M25" s="557" t="s">
        <v>10</v>
      </c>
      <c r="N25" s="648"/>
      <c r="O25" s="1238"/>
      <c r="P25" s="1239"/>
      <c r="Q25" s="1239"/>
      <c r="R25" s="1239"/>
      <c r="S25" s="1239"/>
      <c r="T25" s="1239"/>
      <c r="U25" s="1239"/>
      <c r="V25" s="1240"/>
      <c r="W25" s="632" t="s">
        <v>637</v>
      </c>
      <c r="Y25" s="591"/>
      <c r="Z25" s="591" t="str">
        <f t="shared" si="0"/>
        <v>Группа потребителей</v>
      </c>
      <c r="AA25" s="591"/>
      <c r="AB25" s="591"/>
      <c r="AC25" s="591"/>
      <c r="AI25" s="587"/>
      <c r="AJ25" s="587"/>
    </row>
    <row r="26" spans="1:36" ht="189" customHeight="1">
      <c r="A26" s="1235"/>
      <c r="B26" s="1235"/>
      <c r="C26" s="1235"/>
      <c r="D26" s="1235"/>
      <c r="E26" s="1235"/>
      <c r="F26" s="1235"/>
      <c r="G26" s="885">
        <v>1</v>
      </c>
      <c r="H26" s="885"/>
      <c r="I26" s="1235"/>
      <c r="J26" s="1235"/>
      <c r="K26" s="893">
        <v>1</v>
      </c>
      <c r="L26" s="595" t="str">
        <f>mergeValue(A26) &amp;"."&amp; mergeValue(B26)&amp;"."&amp; mergeValue(C26)&amp;"."&amp; mergeValue(D26)&amp;"."&amp; mergeValue(E26)&amp;"."&amp; mergeValue(F26)&amp;"."&amp; mergeValue(G26)</f>
        <v>1.1.1.1.1.1.1</v>
      </c>
      <c r="M26" s="1071"/>
      <c r="N26" s="648"/>
      <c r="O26" s="564"/>
      <c r="P26" s="564"/>
      <c r="Q26" s="1096"/>
      <c r="R26" s="1230"/>
      <c r="S26" s="1231" t="s">
        <v>84</v>
      </c>
      <c r="T26" s="1230"/>
      <c r="U26" s="1231" t="s">
        <v>85</v>
      </c>
      <c r="V26" s="564"/>
      <c r="W26" s="1206" t="s">
        <v>656</v>
      </c>
      <c r="X26" s="587" t="str">
        <f>strCheckDate(O27:V27)</f>
        <v/>
      </c>
      <c r="Y26" s="591"/>
      <c r="Z26" s="591" t="str">
        <f t="shared" si="0"/>
        <v/>
      </c>
      <c r="AA26" s="591"/>
      <c r="AB26" s="591"/>
      <c r="AC26" s="591"/>
      <c r="AI26" s="587"/>
      <c r="AJ26" s="587"/>
    </row>
    <row r="27" spans="1:36" ht="11.25" hidden="1">
      <c r="A27" s="1235"/>
      <c r="B27" s="1235"/>
      <c r="C27" s="1235"/>
      <c r="D27" s="1235"/>
      <c r="E27" s="1235"/>
      <c r="F27" s="1235"/>
      <c r="G27" s="885"/>
      <c r="H27" s="885"/>
      <c r="I27" s="1235"/>
      <c r="J27" s="1235"/>
      <c r="K27" s="893"/>
      <c r="L27" s="602"/>
      <c r="M27" s="648"/>
      <c r="N27" s="648"/>
      <c r="O27" s="564"/>
      <c r="P27" s="564"/>
      <c r="Q27" s="586" t="str">
        <f>R26 &amp; "-" &amp; T26</f>
        <v>-</v>
      </c>
      <c r="R27" s="1230"/>
      <c r="S27" s="1231"/>
      <c r="T27" s="1230"/>
      <c r="U27" s="1231"/>
      <c r="V27" s="564"/>
      <c r="W27" s="1207"/>
      <c r="Y27" s="591"/>
      <c r="Z27" s="591" t="str">
        <f t="shared" si="0"/>
        <v/>
      </c>
      <c r="AA27" s="591"/>
      <c r="AB27" s="591"/>
      <c r="AC27" s="591"/>
      <c r="AI27" s="587"/>
      <c r="AJ27" s="587"/>
    </row>
    <row r="28" spans="1:36" ht="15" customHeight="1">
      <c r="A28" s="1235"/>
      <c r="B28" s="1235"/>
      <c r="C28" s="1235"/>
      <c r="D28" s="1235"/>
      <c r="E28" s="1235"/>
      <c r="F28" s="1235"/>
      <c r="G28" s="887"/>
      <c r="H28" s="885"/>
      <c r="I28" s="1235"/>
      <c r="J28" s="1235"/>
      <c r="K28" s="892"/>
      <c r="L28" s="540"/>
      <c r="M28" s="559" t="s">
        <v>25</v>
      </c>
      <c r="N28" s="566"/>
      <c r="O28" s="566"/>
      <c r="P28" s="566"/>
      <c r="Q28" s="566"/>
      <c r="R28" s="566"/>
      <c r="S28" s="566"/>
      <c r="T28" s="566"/>
      <c r="U28" s="566"/>
      <c r="V28" s="562"/>
      <c r="W28" s="1208"/>
      <c r="Y28" s="591"/>
      <c r="Z28" s="591" t="str">
        <f t="shared" si="0"/>
        <v>Добавить вид теплоносителя (параметры теплоносителя)</v>
      </c>
      <c r="AA28" s="591"/>
      <c r="AB28" s="591"/>
      <c r="AC28" s="591"/>
      <c r="AI28" s="587"/>
      <c r="AJ28" s="587"/>
    </row>
    <row r="29" spans="1:36" ht="15" customHeight="1">
      <c r="A29" s="1235"/>
      <c r="B29" s="1235"/>
      <c r="C29" s="1235"/>
      <c r="D29" s="1235"/>
      <c r="E29" s="1235"/>
      <c r="F29" s="887"/>
      <c r="G29" s="887"/>
      <c r="H29" s="885"/>
      <c r="I29" s="1235"/>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5"/>
      <c r="B30" s="1235"/>
      <c r="C30" s="1235"/>
      <c r="D30" s="1235"/>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5"/>
      <c r="B31" s="1235"/>
      <c r="C31" s="1235"/>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5"/>
      <c r="B32" s="1235"/>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5"/>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9" t="s">
        <v>633</v>
      </c>
      <c r="N36" s="1199"/>
      <c r="O36" s="1199"/>
      <c r="P36" s="1199"/>
      <c r="Q36" s="1199"/>
      <c r="R36" s="1199"/>
      <c r="S36" s="1199"/>
      <c r="T36" s="1199"/>
      <c r="U36" s="1199"/>
      <c r="V36" s="1199"/>
      <c r="W36" s="1199"/>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0" t="s">
        <v>491</v>
      </c>
      <c r="G2" s="1201"/>
      <c r="H2" s="1202"/>
      <c r="I2" s="808"/>
    </row>
    <row r="3" spans="1:20" ht="3" customHeight="1"/>
    <row r="4" spans="1:20" s="572" customFormat="1" ht="11.25">
      <c r="A4" s="773"/>
      <c r="B4" s="773"/>
      <c r="C4" s="773"/>
      <c r="D4" s="773"/>
      <c r="F4" s="1152" t="s">
        <v>454</v>
      </c>
      <c r="G4" s="1152"/>
      <c r="H4" s="1152"/>
      <c r="I4" s="1203"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3"/>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16.12.2019</v>
      </c>
      <c r="I7" s="818" t="s">
        <v>493</v>
      </c>
      <c r="J7" s="617"/>
      <c r="K7" s="773"/>
      <c r="L7" s="773"/>
      <c r="M7" s="773"/>
      <c r="N7" s="773"/>
      <c r="O7" s="773"/>
      <c r="P7" s="773"/>
      <c r="Q7" s="773"/>
      <c r="R7" s="773"/>
      <c r="S7" s="773"/>
      <c r="T7" s="773"/>
    </row>
    <row r="8" spans="1:20" s="572" customFormat="1" ht="45">
      <c r="A8" s="1204">
        <v>1</v>
      </c>
      <c r="B8" s="773"/>
      <c r="C8" s="773"/>
      <c r="D8" s="773"/>
      <c r="F8" s="816" t="str">
        <f>"2." &amp;mergeValue(A8)</f>
        <v>2.1</v>
      </c>
      <c r="G8" s="817" t="s">
        <v>494</v>
      </c>
      <c r="H8" s="807"/>
      <c r="I8" s="818" t="s">
        <v>591</v>
      </c>
      <c r="J8" s="617"/>
      <c r="K8" s="773"/>
      <c r="L8" s="773"/>
      <c r="M8" s="773"/>
      <c r="N8" s="773"/>
      <c r="O8" s="773"/>
      <c r="P8" s="773"/>
      <c r="Q8" s="773"/>
      <c r="R8" s="773"/>
      <c r="S8" s="773"/>
      <c r="T8" s="773"/>
    </row>
    <row r="9" spans="1:20" s="572" customFormat="1" ht="22.5">
      <c r="A9" s="1204"/>
      <c r="B9" s="773"/>
      <c r="C9" s="773"/>
      <c r="D9" s="773"/>
      <c r="F9" s="816" t="str">
        <f>"3." &amp;mergeValue(A9)</f>
        <v>3.1</v>
      </c>
      <c r="G9" s="817" t="s">
        <v>495</v>
      </c>
      <c r="H9" s="807"/>
      <c r="I9" s="818" t="s">
        <v>589</v>
      </c>
      <c r="J9" s="617"/>
      <c r="K9" s="773"/>
      <c r="L9" s="773"/>
      <c r="M9" s="773"/>
      <c r="N9" s="773"/>
      <c r="O9" s="773"/>
      <c r="P9" s="773"/>
      <c r="Q9" s="773"/>
      <c r="R9" s="773"/>
      <c r="S9" s="773"/>
      <c r="T9" s="773"/>
    </row>
    <row r="10" spans="1:20" s="572" customFormat="1" ht="22.5">
      <c r="A10" s="1204"/>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4"/>
      <c r="B11" s="1204">
        <v>1</v>
      </c>
      <c r="C11" s="779"/>
      <c r="D11" s="779"/>
      <c r="F11" s="816" t="str">
        <f>"4."&amp;mergeValue(A11) &amp;"."&amp;mergeValue(B11)</f>
        <v>4.1.1</v>
      </c>
      <c r="G11" s="832" t="s">
        <v>593</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4"/>
      <c r="B12" s="1204"/>
      <c r="C12" s="1204">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4"/>
      <c r="B13" s="1204"/>
      <c r="C13" s="1204"/>
      <c r="D13" s="779">
        <v>1</v>
      </c>
      <c r="F13" s="816" t="str">
        <f>"4."&amp;mergeValue(A13) &amp;"."&amp;mergeValue(B13)&amp;"."&amp;mergeValue(C13)&amp;"."&amp;mergeValue(D13)</f>
        <v>4.1.1.1.1</v>
      </c>
      <c r="G13" s="820" t="s">
        <v>498</v>
      </c>
      <c r="H13" s="807"/>
      <c r="I13" s="1205" t="s">
        <v>592</v>
      </c>
      <c r="J13" s="617"/>
      <c r="K13" s="773"/>
      <c r="L13" s="773"/>
      <c r="M13" s="773"/>
      <c r="N13" s="773"/>
      <c r="O13" s="773"/>
      <c r="P13" s="773"/>
      <c r="Q13" s="773"/>
      <c r="R13" s="773"/>
      <c r="S13" s="773"/>
      <c r="T13" s="773"/>
    </row>
    <row r="14" spans="1:20" s="572" customFormat="1" ht="18.75">
      <c r="A14" s="1204"/>
      <c r="B14" s="1204"/>
      <c r="C14" s="1204"/>
      <c r="D14" s="779"/>
      <c r="F14" s="821"/>
      <c r="G14" s="761" t="s">
        <v>4</v>
      </c>
      <c r="H14" s="626"/>
      <c r="I14" s="1205"/>
      <c r="J14" s="617"/>
      <c r="K14" s="773"/>
      <c r="L14" s="773"/>
      <c r="M14" s="773"/>
      <c r="N14" s="773"/>
      <c r="O14" s="773"/>
      <c r="P14" s="773"/>
      <c r="Q14" s="773"/>
      <c r="R14" s="773"/>
      <c r="S14" s="773"/>
      <c r="T14" s="773"/>
    </row>
    <row r="15" spans="1:20" s="572" customFormat="1" ht="18.75">
      <c r="A15" s="1204"/>
      <c r="B15" s="1204"/>
      <c r="C15" s="779"/>
      <c r="D15" s="779"/>
      <c r="F15" s="636"/>
      <c r="G15" s="579" t="s">
        <v>403</v>
      </c>
      <c r="H15" s="637"/>
      <c r="I15" s="638"/>
      <c r="J15" s="617"/>
      <c r="K15" s="773"/>
      <c r="L15" s="773"/>
      <c r="M15" s="773"/>
      <c r="N15" s="773"/>
      <c r="O15" s="773"/>
      <c r="P15" s="773"/>
      <c r="Q15" s="773"/>
      <c r="R15" s="773"/>
      <c r="S15" s="773"/>
      <c r="T15" s="773"/>
    </row>
    <row r="16" spans="1:20" s="572" customFormat="1" ht="18.75">
      <c r="A16" s="1204"/>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594</v>
      </c>
      <c r="H19" s="1199"/>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2" t="s">
        <v>632</v>
      </c>
      <c r="M5" s="1232"/>
      <c r="N5" s="1232"/>
      <c r="O5" s="1232"/>
      <c r="P5" s="1232"/>
      <c r="Q5" s="1232"/>
      <c r="R5" s="1232"/>
      <c r="S5" s="1232"/>
      <c r="T5" s="1232"/>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2"/>
      <c r="P7" s="1243"/>
      <c r="Q7" s="1243"/>
      <c r="R7" s="1243"/>
      <c r="S7" s="1243"/>
      <c r="T7" s="1244"/>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9" t="str">
        <f>IF(NameOrPr_ch="",IF(NameOrPr="","",NameOrPr),NameOrPr_ch)</f>
        <v>Государственный комитет Республики Татарстан по тарифам</v>
      </c>
      <c r="P9" s="1209"/>
      <c r="Q9" s="1209"/>
      <c r="R9" s="1209"/>
      <c r="S9" s="1209"/>
      <c r="T9" s="1209"/>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09" t="str">
        <f>IF(datePr_ch="",IF(datePr="","",datePr),datePr_ch)</f>
        <v>27.11.2019</v>
      </c>
      <c r="P10" s="1209"/>
      <c r="Q10" s="1209"/>
      <c r="R10" s="1209"/>
      <c r="S10" s="1209"/>
      <c r="T10" s="1209"/>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09" t="str">
        <f>IF(numberPr_ch="",IF(numberPr="","",numberPr),numberPr_ch)</f>
        <v>5-49/тэ</v>
      </c>
      <c r="P11" s="1209"/>
      <c r="Q11" s="1209"/>
      <c r="R11" s="1209"/>
      <c r="S11" s="1209"/>
      <c r="T11" s="1209"/>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9" t="str">
        <f>IF(IstPub_ch="",IF(IstPub="","",IstPub),IstPub_ch)</f>
        <v>Официальный сайт правовой информации Министерства юстиции РТ:  http//pravo.tatarstan.ru</v>
      </c>
      <c r="P12" s="1209"/>
      <c r="Q12" s="1209"/>
      <c r="R12" s="1209"/>
      <c r="S12" s="1209"/>
      <c r="T12" s="1209"/>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3"/>
      <c r="M13" s="1233"/>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0"/>
      <c r="P14" s="1210"/>
      <c r="Q14" s="1210"/>
      <c r="R14" s="1210"/>
      <c r="S14" s="1210"/>
      <c r="T14" s="1210"/>
      <c r="U14" s="1210"/>
    </row>
    <row r="15" spans="1:34">
      <c r="J15" s="688"/>
      <c r="K15" s="688"/>
      <c r="L15" s="1152" t="s">
        <v>454</v>
      </c>
      <c r="M15" s="1152"/>
      <c r="N15" s="1152"/>
      <c r="O15" s="1152"/>
      <c r="P15" s="1152"/>
      <c r="Q15" s="1152"/>
      <c r="R15" s="1152"/>
      <c r="S15" s="1152"/>
      <c r="T15" s="1152"/>
      <c r="U15" s="1152"/>
      <c r="V15" s="1152"/>
      <c r="W15" s="1152" t="s">
        <v>455</v>
      </c>
    </row>
    <row r="16" spans="1:34" ht="14.25" customHeight="1">
      <c r="J16" s="688"/>
      <c r="K16" s="688"/>
      <c r="L16" s="1216" t="s">
        <v>92</v>
      </c>
      <c r="M16" s="1216" t="s">
        <v>640</v>
      </c>
      <c r="N16" s="663"/>
      <c r="O16" s="1217" t="s">
        <v>642</v>
      </c>
      <c r="P16" s="1218"/>
      <c r="Q16" s="1218"/>
      <c r="R16" s="1218"/>
      <c r="S16" s="1218"/>
      <c r="T16" s="1219"/>
      <c r="U16" s="1227" t="s">
        <v>341</v>
      </c>
      <c r="V16" s="1213" t="s">
        <v>275</v>
      </c>
      <c r="W16" s="1152"/>
    </row>
    <row r="17" spans="1:36" ht="14.25" customHeight="1">
      <c r="J17" s="688"/>
      <c r="K17" s="688"/>
      <c r="L17" s="1216"/>
      <c r="M17" s="1216"/>
      <c r="N17" s="664"/>
      <c r="O17" s="1222" t="s">
        <v>606</v>
      </c>
      <c r="P17" s="1220" t="s">
        <v>271</v>
      </c>
      <c r="Q17" s="1221"/>
      <c r="R17" s="1224" t="s">
        <v>655</v>
      </c>
      <c r="S17" s="1225"/>
      <c r="T17" s="1226"/>
      <c r="U17" s="1228"/>
      <c r="V17" s="1214"/>
      <c r="W17" s="1152"/>
    </row>
    <row r="18" spans="1:36" ht="33.75" customHeight="1">
      <c r="J18" s="688"/>
      <c r="K18" s="688"/>
      <c r="L18" s="1216"/>
      <c r="M18" s="1216"/>
      <c r="N18" s="665"/>
      <c r="O18" s="1223"/>
      <c r="P18" s="758" t="s">
        <v>607</v>
      </c>
      <c r="Q18" s="758" t="s">
        <v>6</v>
      </c>
      <c r="R18" s="782" t="s">
        <v>274</v>
      </c>
      <c r="S18" s="1211" t="s">
        <v>273</v>
      </c>
      <c r="T18" s="1212"/>
      <c r="U18" s="1229"/>
      <c r="V18" s="1215"/>
      <c r="W18" s="1152"/>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4">
        <f ca="1">OFFSET(S19,0,-1)+1</f>
        <v>7</v>
      </c>
      <c r="T19" s="1234"/>
      <c r="U19" s="780">
        <f ca="1">OFFSET(U19,0,-2)+1</f>
        <v>8</v>
      </c>
      <c r="V19" s="651">
        <f ca="1">OFFSET(V19,0,-1)</f>
        <v>8</v>
      </c>
      <c r="W19" s="780">
        <f ca="1">OFFSET(W19,0,-1)+1</f>
        <v>9</v>
      </c>
    </row>
    <row r="20" spans="1:36" ht="22.5">
      <c r="A20" s="1235">
        <v>1</v>
      </c>
      <c r="B20" s="885"/>
      <c r="C20" s="885"/>
      <c r="D20" s="885"/>
      <c r="E20" s="886"/>
      <c r="F20" s="887"/>
      <c r="G20" s="887"/>
      <c r="H20" s="887"/>
      <c r="I20" s="888"/>
      <c r="J20" s="883"/>
      <c r="K20" s="890"/>
      <c r="L20" s="783">
        <f>mergeValue(A20)</f>
        <v>1</v>
      </c>
      <c r="M20" s="643" t="s">
        <v>20</v>
      </c>
      <c r="N20" s="648"/>
      <c r="O20" s="1236"/>
      <c r="P20" s="1236"/>
      <c r="Q20" s="1236"/>
      <c r="R20" s="1236"/>
      <c r="S20" s="1236"/>
      <c r="T20" s="1236"/>
      <c r="U20" s="1236"/>
      <c r="V20" s="1236"/>
      <c r="W20" s="632" t="s">
        <v>476</v>
      </c>
      <c r="Y20" s="831"/>
      <c r="Z20" s="831" t="str">
        <f t="shared" ref="Z20:Z33" si="0">IF(M20="","",M20 )</f>
        <v>Наименование тарифа</v>
      </c>
      <c r="AA20" s="831"/>
      <c r="AB20" s="831"/>
      <c r="AC20" s="831"/>
      <c r="AI20" s="810"/>
      <c r="AJ20" s="810"/>
    </row>
    <row r="21" spans="1:36" ht="22.5">
      <c r="A21" s="1235"/>
      <c r="B21" s="1235">
        <v>1</v>
      </c>
      <c r="C21" s="885"/>
      <c r="D21" s="885"/>
      <c r="E21" s="887"/>
      <c r="F21" s="887"/>
      <c r="G21" s="887"/>
      <c r="H21" s="887"/>
      <c r="I21" s="882"/>
      <c r="J21" s="881"/>
      <c r="K21" s="884"/>
      <c r="L21" s="783" t="str">
        <f>mergeValue(A21) &amp;"."&amp; mergeValue(B21)</f>
        <v>1.1</v>
      </c>
      <c r="M21" s="694" t="s">
        <v>16</v>
      </c>
      <c r="N21" s="648"/>
      <c r="O21" s="1236"/>
      <c r="P21" s="1236"/>
      <c r="Q21" s="1236"/>
      <c r="R21" s="1236"/>
      <c r="S21" s="1236"/>
      <c r="T21" s="1236"/>
      <c r="U21" s="1236"/>
      <c r="V21" s="1236"/>
      <c r="W21" s="632" t="s">
        <v>477</v>
      </c>
      <c r="Y21" s="831"/>
      <c r="Z21" s="831" t="str">
        <f t="shared" si="0"/>
        <v>Территория действия тарифа</v>
      </c>
      <c r="AA21" s="831"/>
      <c r="AB21" s="831"/>
      <c r="AC21" s="831"/>
      <c r="AI21" s="810"/>
      <c r="AJ21" s="810"/>
    </row>
    <row r="22" spans="1:36" ht="22.5">
      <c r="A22" s="1235"/>
      <c r="B22" s="1235"/>
      <c r="C22" s="1235">
        <v>1</v>
      </c>
      <c r="D22" s="885"/>
      <c r="E22" s="887"/>
      <c r="F22" s="887"/>
      <c r="G22" s="887"/>
      <c r="H22" s="887"/>
      <c r="I22" s="889"/>
      <c r="J22" s="881"/>
      <c r="K22" s="884"/>
      <c r="L22" s="783" t="str">
        <f>mergeValue(A22) &amp;"."&amp; mergeValue(B22)&amp;"."&amp; mergeValue(C22)</f>
        <v>1.1.1</v>
      </c>
      <c r="M22" s="695" t="s">
        <v>7</v>
      </c>
      <c r="N22" s="648"/>
      <c r="O22" s="1236"/>
      <c r="P22" s="1236"/>
      <c r="Q22" s="1236"/>
      <c r="R22" s="1236"/>
      <c r="S22" s="1236"/>
      <c r="T22" s="1236"/>
      <c r="U22" s="1236"/>
      <c r="V22" s="1236"/>
      <c r="W22" s="632" t="s">
        <v>634</v>
      </c>
      <c r="Y22" s="831"/>
      <c r="Z22" s="831" t="str">
        <f t="shared" si="0"/>
        <v xml:space="preserve">Наименование системы теплоснабжения </v>
      </c>
      <c r="AA22" s="831"/>
      <c r="AB22" s="831"/>
      <c r="AC22" s="831"/>
      <c r="AI22" s="810"/>
      <c r="AJ22" s="810"/>
    </row>
    <row r="23" spans="1:36" ht="22.5">
      <c r="A23" s="1235"/>
      <c r="B23" s="1235"/>
      <c r="C23" s="1235"/>
      <c r="D23" s="1235">
        <v>1</v>
      </c>
      <c r="E23" s="887"/>
      <c r="F23" s="887"/>
      <c r="G23" s="887"/>
      <c r="H23" s="887"/>
      <c r="I23" s="889"/>
      <c r="J23" s="881"/>
      <c r="K23" s="884"/>
      <c r="L23" s="783" t="str">
        <f>mergeValue(A23) &amp;"."&amp; mergeValue(B23)&amp;"."&amp; mergeValue(C23)&amp;"."&amp; mergeValue(D23)</f>
        <v>1.1.1.1</v>
      </c>
      <c r="M23" s="696" t="s">
        <v>22</v>
      </c>
      <c r="N23" s="648"/>
      <c r="O23" s="1236"/>
      <c r="P23" s="1236"/>
      <c r="Q23" s="1236"/>
      <c r="R23" s="1236"/>
      <c r="S23" s="1236"/>
      <c r="T23" s="1236"/>
      <c r="U23" s="1236"/>
      <c r="V23" s="1236"/>
      <c r="W23" s="632" t="s">
        <v>635</v>
      </c>
      <c r="Y23" s="831"/>
      <c r="Z23" s="831" t="str">
        <f t="shared" si="0"/>
        <v xml:space="preserve">Источник тепловой энергии  </v>
      </c>
      <c r="AA23" s="831"/>
      <c r="AB23" s="831"/>
      <c r="AC23" s="831"/>
      <c r="AI23" s="810"/>
      <c r="AJ23" s="810"/>
    </row>
    <row r="24" spans="1:36" ht="101.25">
      <c r="A24" s="1235"/>
      <c r="B24" s="1235"/>
      <c r="C24" s="1235"/>
      <c r="D24" s="1235"/>
      <c r="E24" s="1235">
        <v>1</v>
      </c>
      <c r="F24" s="887"/>
      <c r="G24" s="887"/>
      <c r="H24" s="885">
        <v>1</v>
      </c>
      <c r="I24" s="1235">
        <v>1</v>
      </c>
      <c r="J24" s="887"/>
      <c r="K24" s="892"/>
      <c r="L24" s="783" t="str">
        <f>mergeValue(A24) &amp;"."&amp; mergeValue(B24)&amp;"."&amp; mergeValue(C24)&amp;"."&amp; mergeValue(D24)&amp;"."&amp; mergeValue(E24)</f>
        <v>1.1.1.1.1</v>
      </c>
      <c r="M24" s="556" t="s">
        <v>9</v>
      </c>
      <c r="N24" s="648"/>
      <c r="O24" s="1237"/>
      <c r="P24" s="1237"/>
      <c r="Q24" s="1237"/>
      <c r="R24" s="1237"/>
      <c r="S24" s="1237"/>
      <c r="T24" s="1237"/>
      <c r="U24" s="1237"/>
      <c r="V24" s="1237"/>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5"/>
      <c r="B25" s="1235"/>
      <c r="C25" s="1235"/>
      <c r="D25" s="1235"/>
      <c r="E25" s="1235"/>
      <c r="F25" s="1235">
        <v>1</v>
      </c>
      <c r="G25" s="885"/>
      <c r="H25" s="885"/>
      <c r="I25" s="1235"/>
      <c r="J25" s="1235">
        <v>1</v>
      </c>
      <c r="K25" s="893"/>
      <c r="L25" s="783" t="str">
        <f>mergeValue(A25) &amp;"."&amp; mergeValue(B25)&amp;"."&amp; mergeValue(C25)&amp;"."&amp; mergeValue(D25)&amp;"."&amp; mergeValue(E25)&amp;"."&amp; mergeValue(F25)</f>
        <v>1.1.1.1.1.1</v>
      </c>
      <c r="M25" s="557" t="s">
        <v>10</v>
      </c>
      <c r="N25" s="648"/>
      <c r="O25" s="1237"/>
      <c r="P25" s="1237"/>
      <c r="Q25" s="1237"/>
      <c r="R25" s="1237"/>
      <c r="S25" s="1237"/>
      <c r="T25" s="1237"/>
      <c r="U25" s="1237"/>
      <c r="V25" s="1237"/>
      <c r="W25" s="632" t="s">
        <v>637</v>
      </c>
      <c r="Y25" s="831"/>
      <c r="Z25" s="831" t="str">
        <f t="shared" si="0"/>
        <v>Группа потребителей</v>
      </c>
      <c r="AA25" s="831"/>
      <c r="AB25" s="831"/>
      <c r="AC25" s="831"/>
      <c r="AI25" s="810"/>
      <c r="AJ25" s="810"/>
    </row>
    <row r="26" spans="1:36" ht="189" customHeight="1">
      <c r="A26" s="1235"/>
      <c r="B26" s="1235"/>
      <c r="C26" s="1235"/>
      <c r="D26" s="1235"/>
      <c r="E26" s="1235"/>
      <c r="F26" s="1235"/>
      <c r="G26" s="885">
        <v>1</v>
      </c>
      <c r="H26" s="885"/>
      <c r="I26" s="1235"/>
      <c r="J26" s="1235"/>
      <c r="K26" s="893">
        <v>1</v>
      </c>
      <c r="L26" s="783" t="str">
        <f>mergeValue(A26) &amp;"."&amp; mergeValue(B26)&amp;"."&amp; mergeValue(C26)&amp;"."&amp; mergeValue(D26)&amp;"."&amp; mergeValue(E26)&amp;"."&amp; mergeValue(F26)&amp;"."&amp; mergeValue(G26)</f>
        <v>1.1.1.1.1.1.1</v>
      </c>
      <c r="M26" s="1071"/>
      <c r="N26" s="648"/>
      <c r="O26" s="765"/>
      <c r="P26" s="765"/>
      <c r="Q26" s="1096"/>
      <c r="R26" s="1230"/>
      <c r="S26" s="1231" t="s">
        <v>84</v>
      </c>
      <c r="T26" s="1230"/>
      <c r="U26" s="1231" t="s">
        <v>85</v>
      </c>
      <c r="V26" s="765"/>
      <c r="W26" s="1206" t="s">
        <v>656</v>
      </c>
      <c r="X26" s="810" t="str">
        <f>strCheckDate(O27:V27)</f>
        <v/>
      </c>
      <c r="Y26" s="831"/>
      <c r="Z26" s="831" t="str">
        <f t="shared" si="0"/>
        <v/>
      </c>
      <c r="AA26" s="831"/>
      <c r="AB26" s="831"/>
      <c r="AC26" s="831"/>
      <c r="AI26" s="810"/>
      <c r="AJ26" s="810"/>
    </row>
    <row r="27" spans="1:36" ht="11.25" hidden="1">
      <c r="A27" s="1235"/>
      <c r="B27" s="1235"/>
      <c r="C27" s="1235"/>
      <c r="D27" s="1235"/>
      <c r="E27" s="1235"/>
      <c r="F27" s="1235"/>
      <c r="G27" s="885"/>
      <c r="H27" s="885"/>
      <c r="I27" s="1235"/>
      <c r="J27" s="1235"/>
      <c r="K27" s="893"/>
      <c r="L27" s="802"/>
      <c r="M27" s="648"/>
      <c r="N27" s="648"/>
      <c r="O27" s="765"/>
      <c r="P27" s="765"/>
      <c r="Q27" s="771" t="str">
        <f>R26 &amp; "-" &amp; T26</f>
        <v>-</v>
      </c>
      <c r="R27" s="1230"/>
      <c r="S27" s="1231"/>
      <c r="T27" s="1230"/>
      <c r="U27" s="1231"/>
      <c r="V27" s="765"/>
      <c r="W27" s="1207"/>
      <c r="Y27" s="831"/>
      <c r="Z27" s="831" t="str">
        <f t="shared" si="0"/>
        <v/>
      </c>
      <c r="AA27" s="831"/>
      <c r="AB27" s="831"/>
      <c r="AC27" s="831"/>
      <c r="AI27" s="810"/>
      <c r="AJ27" s="810"/>
    </row>
    <row r="28" spans="1:36" ht="15" customHeight="1">
      <c r="A28" s="1235"/>
      <c r="B28" s="1235"/>
      <c r="C28" s="1235"/>
      <c r="D28" s="1235"/>
      <c r="E28" s="1235"/>
      <c r="F28" s="1235"/>
      <c r="G28" s="887"/>
      <c r="H28" s="885"/>
      <c r="I28" s="1235"/>
      <c r="J28" s="1235"/>
      <c r="K28" s="892"/>
      <c r="L28" s="690"/>
      <c r="M28" s="559" t="s">
        <v>25</v>
      </c>
      <c r="N28" s="767"/>
      <c r="O28" s="767"/>
      <c r="P28" s="767"/>
      <c r="Q28" s="767"/>
      <c r="R28" s="767"/>
      <c r="S28" s="767"/>
      <c r="T28" s="767"/>
      <c r="U28" s="767"/>
      <c r="V28" s="764"/>
      <c r="W28" s="1208"/>
      <c r="Y28" s="831"/>
      <c r="Z28" s="831" t="str">
        <f t="shared" si="0"/>
        <v>Добавить вид теплоносителя (параметры теплоносителя)</v>
      </c>
      <c r="AA28" s="831"/>
      <c r="AB28" s="831"/>
      <c r="AC28" s="831"/>
      <c r="AI28" s="810"/>
      <c r="AJ28" s="810"/>
    </row>
    <row r="29" spans="1:36" ht="15" customHeight="1">
      <c r="A29" s="1235"/>
      <c r="B29" s="1235"/>
      <c r="C29" s="1235"/>
      <c r="D29" s="1235"/>
      <c r="E29" s="1235"/>
      <c r="F29" s="887"/>
      <c r="G29" s="887"/>
      <c r="H29" s="885"/>
      <c r="I29" s="1235"/>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5"/>
      <c r="B30" s="1235"/>
      <c r="C30" s="1235"/>
      <c r="D30" s="1235"/>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5"/>
      <c r="B31" s="1235"/>
      <c r="C31" s="1235"/>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5"/>
      <c r="B32" s="1235"/>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5"/>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9" t="s">
        <v>633</v>
      </c>
      <c r="N36" s="1199"/>
      <c r="O36" s="1199"/>
      <c r="P36" s="1199"/>
      <c r="Q36" s="1199"/>
      <c r="R36" s="1199"/>
      <c r="S36" s="1199"/>
      <c r="T36" s="1199"/>
      <c r="U36" s="1199"/>
      <c r="V36" s="1199"/>
      <c r="W36" s="119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2" t="s">
        <v>632</v>
      </c>
      <c r="M5" s="1232"/>
      <c r="N5" s="1232"/>
      <c r="O5" s="1232"/>
      <c r="P5" s="1232"/>
      <c r="Q5" s="1232"/>
      <c r="R5" s="1232"/>
      <c r="S5" s="1232"/>
      <c r="T5" s="1232"/>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09" t="str">
        <f>IF(datePr_ch="",IF(datePr="","",datePr),datePr_ch)</f>
        <v>27.11.2019</v>
      </c>
      <c r="P8" s="1209"/>
      <c r="Q8" s="1209"/>
      <c r="R8" s="1209"/>
      <c r="S8" s="1209"/>
      <c r="T8" s="1209"/>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09" t="str">
        <f>IF(numberPr_ch="",IF(numberPr="","",numberPr),numberPr_ch)</f>
        <v>5-49/тэ</v>
      </c>
      <c r="P9" s="1209"/>
      <c r="Q9" s="1209"/>
      <c r="R9" s="1209"/>
      <c r="S9" s="1209"/>
      <c r="T9" s="1209"/>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9"/>
      <c r="P12" s="1249"/>
      <c r="Q12" s="1249"/>
      <c r="R12" s="1249"/>
      <c r="S12" s="1249"/>
      <c r="T12" s="1249"/>
      <c r="U12" s="1249"/>
    </row>
    <row r="13" spans="1:33">
      <c r="J13" s="483"/>
      <c r="K13" s="483"/>
      <c r="L13" s="1152" t="s">
        <v>454</v>
      </c>
      <c r="M13" s="1152"/>
      <c r="N13" s="1152"/>
      <c r="O13" s="1152"/>
      <c r="P13" s="1152"/>
      <c r="Q13" s="1152"/>
      <c r="R13" s="1152"/>
      <c r="S13" s="1152"/>
      <c r="T13" s="1152"/>
      <c r="U13" s="1152"/>
      <c r="V13" s="1152"/>
      <c r="W13" s="1152" t="s">
        <v>455</v>
      </c>
    </row>
    <row r="14" spans="1:33" ht="14.25" customHeight="1">
      <c r="J14" s="483"/>
      <c r="K14" s="483"/>
      <c r="L14" s="1216" t="s">
        <v>92</v>
      </c>
      <c r="M14" s="1216" t="s">
        <v>640</v>
      </c>
      <c r="N14" s="476"/>
      <c r="O14" s="1217" t="s">
        <v>642</v>
      </c>
      <c r="P14" s="1218"/>
      <c r="Q14" s="1218"/>
      <c r="R14" s="1218"/>
      <c r="S14" s="1218"/>
      <c r="T14" s="1219"/>
      <c r="U14" s="1227" t="s">
        <v>341</v>
      </c>
      <c r="V14" s="1248" t="s">
        <v>275</v>
      </c>
      <c r="W14" s="1152"/>
    </row>
    <row r="15" spans="1:33" ht="14.25" customHeight="1">
      <c r="J15" s="483"/>
      <c r="K15" s="483"/>
      <c r="L15" s="1216"/>
      <c r="M15" s="1216"/>
      <c r="N15" s="475"/>
      <c r="O15" s="1222" t="s">
        <v>641</v>
      </c>
      <c r="P15" s="657"/>
      <c r="Q15" s="657"/>
      <c r="R15" s="1225" t="s">
        <v>655</v>
      </c>
      <c r="S15" s="1225"/>
      <c r="T15" s="1226"/>
      <c r="U15" s="1228"/>
      <c r="V15" s="1248"/>
      <c r="W15" s="1152"/>
    </row>
    <row r="16" spans="1:33" ht="30.75" customHeight="1">
      <c r="J16" s="483"/>
      <c r="K16" s="483"/>
      <c r="L16" s="1216"/>
      <c r="M16" s="1216"/>
      <c r="N16" s="474"/>
      <c r="O16" s="1223"/>
      <c r="P16" s="655"/>
      <c r="Q16" s="656"/>
      <c r="R16" s="538" t="s">
        <v>274</v>
      </c>
      <c r="S16" s="1211" t="s">
        <v>273</v>
      </c>
      <c r="T16" s="1212"/>
      <c r="U16" s="1229"/>
      <c r="V16" s="1248"/>
      <c r="W16" s="1152"/>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35">
        <v>1</v>
      </c>
      <c r="B18" s="903"/>
      <c r="C18" s="903"/>
      <c r="D18" s="903"/>
      <c r="E18" s="904"/>
      <c r="F18" s="905"/>
      <c r="G18" s="905"/>
      <c r="H18" s="905"/>
      <c r="I18" s="906"/>
      <c r="J18" s="901"/>
      <c r="K18" s="908"/>
      <c r="L18" s="595">
        <f>mergeValue(A18)</f>
        <v>1</v>
      </c>
      <c r="M18" s="643" t="s">
        <v>20</v>
      </c>
      <c r="N18" s="582"/>
      <c r="O18" s="1247"/>
      <c r="P18" s="1247"/>
      <c r="Q18" s="1247"/>
      <c r="R18" s="1247"/>
      <c r="S18" s="1247"/>
      <c r="T18" s="1247"/>
      <c r="U18" s="1247"/>
      <c r="V18" s="1247"/>
      <c r="W18" s="632" t="s">
        <v>476</v>
      </c>
    </row>
    <row r="19" spans="1:33" ht="22.5">
      <c r="A19" s="1235"/>
      <c r="B19" s="1235">
        <v>1</v>
      </c>
      <c r="C19" s="903"/>
      <c r="D19" s="903"/>
      <c r="E19" s="905"/>
      <c r="F19" s="905"/>
      <c r="G19" s="905"/>
      <c r="H19" s="905"/>
      <c r="I19" s="900"/>
      <c r="J19" s="899"/>
      <c r="K19" s="902"/>
      <c r="L19" s="595" t="str">
        <f>mergeValue(A19) &amp;"."&amp; mergeValue(B19)</f>
        <v>1.1</v>
      </c>
      <c r="M19" s="548" t="s">
        <v>16</v>
      </c>
      <c r="N19" s="582"/>
      <c r="O19" s="1247"/>
      <c r="P19" s="1247"/>
      <c r="Q19" s="1247"/>
      <c r="R19" s="1247"/>
      <c r="S19" s="1247"/>
      <c r="T19" s="1247"/>
      <c r="U19" s="1247"/>
      <c r="V19" s="1247"/>
      <c r="W19" s="632" t="s">
        <v>477</v>
      </c>
    </row>
    <row r="20" spans="1:33" ht="22.5">
      <c r="A20" s="1235"/>
      <c r="B20" s="1235"/>
      <c r="C20" s="1235">
        <v>1</v>
      </c>
      <c r="D20" s="903"/>
      <c r="E20" s="905"/>
      <c r="F20" s="905"/>
      <c r="G20" s="905"/>
      <c r="H20" s="905"/>
      <c r="I20" s="907"/>
      <c r="J20" s="899"/>
      <c r="K20" s="902"/>
      <c r="L20" s="595" t="str">
        <f>mergeValue(A20) &amp;"."&amp; mergeValue(B20)&amp;"."&amp; mergeValue(C20)</f>
        <v>1.1.1</v>
      </c>
      <c r="M20" s="549" t="s">
        <v>7</v>
      </c>
      <c r="N20" s="582"/>
      <c r="O20" s="1247"/>
      <c r="P20" s="1247"/>
      <c r="Q20" s="1247"/>
      <c r="R20" s="1247"/>
      <c r="S20" s="1247"/>
      <c r="T20" s="1247"/>
      <c r="U20" s="1247"/>
      <c r="V20" s="1247"/>
      <c r="W20" s="632" t="s">
        <v>634</v>
      </c>
    </row>
    <row r="21" spans="1:33" ht="22.5">
      <c r="A21" s="1235"/>
      <c r="B21" s="1235"/>
      <c r="C21" s="1235"/>
      <c r="D21" s="1235">
        <v>1</v>
      </c>
      <c r="E21" s="905"/>
      <c r="F21" s="905"/>
      <c r="G21" s="905"/>
      <c r="H21" s="905"/>
      <c r="I21" s="907"/>
      <c r="J21" s="899"/>
      <c r="K21" s="902"/>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3" ht="101.25">
      <c r="A22" s="1235"/>
      <c r="B22" s="1235"/>
      <c r="C22" s="1235"/>
      <c r="D22" s="1235"/>
      <c r="E22" s="1235">
        <v>1</v>
      </c>
      <c r="F22" s="905"/>
      <c r="G22" s="905"/>
      <c r="H22" s="903">
        <v>1</v>
      </c>
      <c r="I22" s="1235">
        <v>1</v>
      </c>
      <c r="J22" s="905"/>
      <c r="K22" s="910"/>
      <c r="L22" s="595" t="str">
        <f>mergeValue(A22) &amp;"."&amp; mergeValue(B22)&amp;"."&amp; mergeValue(C22)&amp;"."&amp; mergeValue(D22)&amp;"."&amp; mergeValue(E22)</f>
        <v>1.1.1.1.1</v>
      </c>
      <c r="M22" s="556" t="s">
        <v>9</v>
      </c>
      <c r="N22" s="583"/>
      <c r="O22" s="1237"/>
      <c r="P22" s="1237"/>
      <c r="Q22" s="1237"/>
      <c r="R22" s="1237"/>
      <c r="S22" s="1237"/>
      <c r="T22" s="1237"/>
      <c r="U22" s="1237"/>
      <c r="V22" s="1237"/>
      <c r="W22" s="632" t="s">
        <v>639</v>
      </c>
    </row>
    <row r="23" spans="1:33" ht="90">
      <c r="A23" s="1235"/>
      <c r="B23" s="1235"/>
      <c r="C23" s="1235"/>
      <c r="D23" s="1235"/>
      <c r="E23" s="1235"/>
      <c r="F23" s="1235">
        <v>1</v>
      </c>
      <c r="G23" s="903"/>
      <c r="H23" s="903"/>
      <c r="I23" s="1235"/>
      <c r="J23" s="1235">
        <v>1</v>
      </c>
      <c r="K23" s="911"/>
      <c r="L23" s="595" t="str">
        <f>mergeValue(A23) &amp;"."&amp; mergeValue(B23)&amp;"."&amp; mergeValue(C23)&amp;"."&amp; mergeValue(D23)&amp;"."&amp; mergeValue(E23)&amp;"."&amp; mergeValue(F23)</f>
        <v>1.1.1.1.1.1</v>
      </c>
      <c r="M23" s="557" t="s">
        <v>10</v>
      </c>
      <c r="N23" s="583"/>
      <c r="O23" s="1238"/>
      <c r="P23" s="1239"/>
      <c r="Q23" s="1239"/>
      <c r="R23" s="1239"/>
      <c r="S23" s="1239"/>
      <c r="T23" s="1239"/>
      <c r="U23" s="1239"/>
      <c r="V23" s="1240"/>
      <c r="W23" s="632" t="s">
        <v>637</v>
      </c>
      <c r="Y23" s="506" t="str">
        <f>strCheckUnique(Z23:Z26)</f>
        <v/>
      </c>
      <c r="AA23" s="506" t="str">
        <f>IF(O23="","",O23 &amp; ":_")</f>
        <v/>
      </c>
    </row>
    <row r="24" spans="1:33" ht="189" customHeight="1">
      <c r="A24" s="1235"/>
      <c r="B24" s="1235"/>
      <c r="C24" s="1235"/>
      <c r="D24" s="1235"/>
      <c r="E24" s="1235"/>
      <c r="F24" s="1235"/>
      <c r="G24" s="903">
        <v>1</v>
      </c>
      <c r="H24" s="903"/>
      <c r="I24" s="1235"/>
      <c r="J24" s="1235"/>
      <c r="K24" s="911">
        <v>1</v>
      </c>
      <c r="L24" s="595" t="str">
        <f>mergeValue(A24) &amp;"."&amp; mergeValue(B24)&amp;"."&amp; mergeValue(C24)&amp;"."&amp; mergeValue(D24)&amp;"."&amp; mergeValue(E24)&amp;"."&amp; mergeValue(F24)&amp;"."&amp; mergeValue(G24)</f>
        <v>1.1.1.1.1.1.1</v>
      </c>
      <c r="M24" s="1071"/>
      <c r="N24" s="588"/>
      <c r="O24" s="1080"/>
      <c r="P24" s="564"/>
      <c r="Q24" s="564"/>
      <c r="R24" s="1245"/>
      <c r="S24" s="1231" t="s">
        <v>84</v>
      </c>
      <c r="T24" s="1245"/>
      <c r="U24" s="1231" t="s">
        <v>85</v>
      </c>
      <c r="V24" s="580"/>
      <c r="W24" s="1206" t="s">
        <v>657</v>
      </c>
      <c r="X24" s="502" t="str">
        <f>strCheckDate(O25:V25)</f>
        <v/>
      </c>
      <c r="Y24" s="506"/>
      <c r="Z24" s="506" t="str">
        <f>IF(M24="","",M24 )</f>
        <v/>
      </c>
      <c r="AA24" s="506"/>
      <c r="AB24" s="506"/>
      <c r="AC24" s="506"/>
    </row>
    <row r="25" spans="1:33" ht="11.25" hidden="1">
      <c r="A25" s="1235"/>
      <c r="B25" s="1235"/>
      <c r="C25" s="1235"/>
      <c r="D25" s="1235"/>
      <c r="E25" s="1235"/>
      <c r="F25" s="1235"/>
      <c r="G25" s="903"/>
      <c r="H25" s="903"/>
      <c r="I25" s="1235"/>
      <c r="J25" s="1235"/>
      <c r="K25" s="911"/>
      <c r="L25" s="602"/>
      <c r="M25" s="648"/>
      <c r="N25" s="588"/>
      <c r="O25" s="586"/>
      <c r="P25" s="564"/>
      <c r="Q25" s="586" t="str">
        <f>R24 &amp; "-" &amp; T24</f>
        <v>-</v>
      </c>
      <c r="R25" s="1230"/>
      <c r="S25" s="1231"/>
      <c r="T25" s="1230"/>
      <c r="U25" s="1231"/>
      <c r="V25" s="580"/>
      <c r="W25" s="1207"/>
    </row>
    <row r="26" spans="1:33" s="477" customFormat="1" ht="15" customHeight="1">
      <c r="A26" s="1235"/>
      <c r="B26" s="1235"/>
      <c r="C26" s="1235"/>
      <c r="D26" s="1235"/>
      <c r="E26" s="1235"/>
      <c r="F26" s="1235"/>
      <c r="G26" s="905"/>
      <c r="H26" s="903"/>
      <c r="I26" s="1235"/>
      <c r="J26" s="1235"/>
      <c r="K26" s="910"/>
      <c r="L26" s="540"/>
      <c r="M26" s="559" t="s">
        <v>25</v>
      </c>
      <c r="N26" s="553"/>
      <c r="O26" s="547"/>
      <c r="P26" s="547"/>
      <c r="Q26" s="547"/>
      <c r="R26" s="575"/>
      <c r="S26" s="566"/>
      <c r="T26" s="565"/>
      <c r="U26" s="553"/>
      <c r="V26" s="562"/>
      <c r="W26" s="1208"/>
      <c r="X26" s="503"/>
      <c r="Y26" s="503"/>
      <c r="Z26" s="503"/>
      <c r="AA26" s="503"/>
      <c r="AB26" s="503"/>
      <c r="AC26" s="503"/>
      <c r="AD26" s="503"/>
      <c r="AE26" s="503"/>
      <c r="AF26" s="503"/>
      <c r="AG26" s="503"/>
    </row>
    <row r="27" spans="1:33" s="477" customFormat="1" ht="15" customHeight="1">
      <c r="A27" s="1235"/>
      <c r="B27" s="1235"/>
      <c r="C27" s="1235"/>
      <c r="D27" s="1235"/>
      <c r="E27" s="1235"/>
      <c r="F27" s="905"/>
      <c r="G27" s="905"/>
      <c r="H27" s="903"/>
      <c r="I27" s="1235"/>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5"/>
      <c r="B28" s="1235"/>
      <c r="C28" s="1235"/>
      <c r="D28" s="1235"/>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5"/>
      <c r="B29" s="1235"/>
      <c r="C29" s="1235"/>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5"/>
      <c r="B30" s="1235"/>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5"/>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2" t="s">
        <v>658</v>
      </c>
      <c r="M5" s="1232"/>
      <c r="N5" s="1232"/>
      <c r="O5" s="1232"/>
      <c r="P5" s="1232"/>
      <c r="Q5" s="1232"/>
      <c r="R5" s="1232"/>
      <c r="S5" s="1232"/>
      <c r="T5" s="1232"/>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50" t="str">
        <f>IF(datePr_ch="",IF(datePr="","",datePr),datePr_ch)</f>
        <v>27.11.2019</v>
      </c>
      <c r="P8" s="1251"/>
      <c r="Q8" s="1251"/>
      <c r="R8" s="1251"/>
      <c r="S8" s="1251"/>
      <c r="T8" s="1252"/>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50" t="str">
        <f>IF(numberPr_ch="",IF(numberPr="","",numberPr),numberPr_ch)</f>
        <v>5-49/тэ</v>
      </c>
      <c r="P9" s="1251"/>
      <c r="Q9" s="1251"/>
      <c r="R9" s="1251"/>
      <c r="S9" s="1251"/>
      <c r="T9" s="1252"/>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3"/>
      <c r="M11" s="1233"/>
      <c r="N11" s="568"/>
      <c r="O11" s="1253"/>
      <c r="P11" s="1253"/>
      <c r="Q11" s="1253"/>
      <c r="R11" s="1253"/>
      <c r="S11" s="1253"/>
      <c r="T11" s="1253"/>
      <c r="U11" s="590" t="s">
        <v>373</v>
      </c>
      <c r="X11" s="592"/>
      <c r="Y11" s="592"/>
      <c r="Z11" s="592"/>
      <c r="AA11" s="592"/>
      <c r="AB11" s="592"/>
      <c r="AC11" s="592"/>
      <c r="AD11" s="592"/>
      <c r="AE11" s="592"/>
      <c r="AF11" s="592"/>
      <c r="AG11" s="592"/>
      <c r="AH11" s="592"/>
      <c r="AI11" s="592"/>
    </row>
    <row r="12" spans="1:35">
      <c r="J12" s="531"/>
      <c r="K12" s="531"/>
      <c r="L12" s="526"/>
      <c r="M12" s="526"/>
      <c r="N12" s="526"/>
      <c r="O12" s="1254"/>
      <c r="P12" s="1254"/>
      <c r="Q12" s="1254"/>
      <c r="R12" s="1254"/>
      <c r="S12" s="1254"/>
      <c r="T12" s="1254"/>
      <c r="U12" s="1254"/>
    </row>
    <row r="13" spans="1:35" ht="14.25" customHeight="1">
      <c r="J13" s="531"/>
      <c r="K13" s="531"/>
      <c r="L13" s="1152" t="s">
        <v>454</v>
      </c>
      <c r="M13" s="1152"/>
      <c r="N13" s="1152"/>
      <c r="O13" s="1152"/>
      <c r="P13" s="1152"/>
      <c r="Q13" s="1152"/>
      <c r="R13" s="1152"/>
      <c r="S13" s="1152"/>
      <c r="T13" s="1152"/>
      <c r="U13" s="1152"/>
      <c r="V13" s="1152"/>
      <c r="W13" s="1152" t="s">
        <v>455</v>
      </c>
    </row>
    <row r="14" spans="1:35" ht="14.25" customHeight="1">
      <c r="J14" s="531"/>
      <c r="K14" s="531"/>
      <c r="L14" s="1216" t="s">
        <v>92</v>
      </c>
      <c r="M14" s="1216" t="s">
        <v>640</v>
      </c>
      <c r="N14" s="523"/>
      <c r="O14" s="1217" t="s">
        <v>642</v>
      </c>
      <c r="P14" s="1218"/>
      <c r="Q14" s="1218"/>
      <c r="R14" s="1218"/>
      <c r="S14" s="1218"/>
      <c r="T14" s="1219"/>
      <c r="U14" s="1227" t="s">
        <v>341</v>
      </c>
      <c r="V14" s="1213" t="s">
        <v>275</v>
      </c>
      <c r="W14" s="1152"/>
    </row>
    <row r="15" spans="1:35" ht="14.25" customHeight="1">
      <c r="J15" s="531"/>
      <c r="K15" s="531"/>
      <c r="L15" s="1216"/>
      <c r="M15" s="1216"/>
      <c r="N15" s="523"/>
      <c r="O15" s="1222" t="s">
        <v>622</v>
      </c>
      <c r="P15" s="1220"/>
      <c r="Q15" s="1221"/>
      <c r="R15" s="1225" t="s">
        <v>655</v>
      </c>
      <c r="S15" s="1225"/>
      <c r="T15" s="1226"/>
      <c r="U15" s="1228"/>
      <c r="V15" s="1214"/>
      <c r="W15" s="1152"/>
    </row>
    <row r="16" spans="1:35" ht="30" customHeight="1">
      <c r="J16" s="531"/>
      <c r="K16" s="531"/>
      <c r="L16" s="1216"/>
      <c r="M16" s="1216"/>
      <c r="N16" s="522"/>
      <c r="O16" s="1223"/>
      <c r="P16" s="537"/>
      <c r="Q16" s="537"/>
      <c r="R16" s="538" t="s">
        <v>274</v>
      </c>
      <c r="S16" s="1211" t="s">
        <v>273</v>
      </c>
      <c r="T16" s="1212"/>
      <c r="U16" s="1229"/>
      <c r="V16" s="1215"/>
      <c r="W16" s="1152"/>
    </row>
    <row r="17" spans="1:36">
      <c r="J17" s="531"/>
      <c r="K17" s="571">
        <v>1</v>
      </c>
      <c r="L17" s="649" t="s">
        <v>93</v>
      </c>
      <c r="M17" s="649" t="s">
        <v>49</v>
      </c>
      <c r="N17" s="670" t="s">
        <v>49</v>
      </c>
      <c r="O17" s="650">
        <f ca="1">OFFSET(O17,0,-1)+1</f>
        <v>3</v>
      </c>
      <c r="P17" s="651">
        <f ca="1">OFFSET(P17,0,-1)</f>
        <v>3</v>
      </c>
      <c r="Q17" s="651">
        <f ca="1">OFFSET(Q17,0,-1)</f>
        <v>3</v>
      </c>
      <c r="R17" s="650">
        <f ca="1">OFFSET(R17,0,-1)+1</f>
        <v>4</v>
      </c>
      <c r="S17" s="1234">
        <f ca="1">OFFSET(S17,0,-1)+1</f>
        <v>5</v>
      </c>
      <c r="T17" s="1234"/>
      <c r="U17" s="650">
        <f ca="1">OFFSET(U17,0,-2)+1</f>
        <v>6</v>
      </c>
      <c r="V17" s="651">
        <f ca="1">OFFSET(V17,0,-1)</f>
        <v>6</v>
      </c>
      <c r="W17" s="650">
        <f ca="1">OFFSET(W17,0,-1)+1</f>
        <v>7</v>
      </c>
    </row>
    <row r="18" spans="1:36" ht="22.5">
      <c r="A18" s="1235">
        <v>1</v>
      </c>
      <c r="B18" s="921"/>
      <c r="C18" s="921"/>
      <c r="D18" s="921"/>
      <c r="E18" s="922"/>
      <c r="F18" s="923"/>
      <c r="G18" s="921"/>
      <c r="H18" s="921"/>
      <c r="I18" s="924"/>
      <c r="J18" s="919"/>
      <c r="K18" s="928">
        <v>1</v>
      </c>
      <c r="L18" s="595">
        <f>mergeValue(A18)</f>
        <v>1</v>
      </c>
      <c r="M18" s="643" t="s">
        <v>20</v>
      </c>
      <c r="N18" s="582"/>
      <c r="O18" s="1247"/>
      <c r="P18" s="1247"/>
      <c r="Q18" s="1247"/>
      <c r="R18" s="1247"/>
      <c r="S18" s="1247"/>
      <c r="T18" s="1247"/>
      <c r="U18" s="1247"/>
      <c r="V18" s="1247"/>
      <c r="W18" s="632" t="s">
        <v>659</v>
      </c>
    </row>
    <row r="19" spans="1:36" ht="22.5">
      <c r="A19" s="1235"/>
      <c r="B19" s="1235">
        <v>1</v>
      </c>
      <c r="C19" s="921"/>
      <c r="D19" s="921"/>
      <c r="E19" s="923"/>
      <c r="F19" s="923"/>
      <c r="G19" s="921"/>
      <c r="H19" s="921"/>
      <c r="I19" s="918"/>
      <c r="J19" s="917"/>
      <c r="K19" s="928">
        <v>1</v>
      </c>
      <c r="L19" s="595" t="str">
        <f>mergeValue(A19) &amp;"."&amp; mergeValue(B19)</f>
        <v>1.1</v>
      </c>
      <c r="M19" s="548" t="s">
        <v>16</v>
      </c>
      <c r="N19" s="582"/>
      <c r="O19" s="1247"/>
      <c r="P19" s="1247"/>
      <c r="Q19" s="1247"/>
      <c r="R19" s="1247"/>
      <c r="S19" s="1247"/>
      <c r="T19" s="1247"/>
      <c r="U19" s="1247"/>
      <c r="V19" s="1247"/>
      <c r="W19" s="632" t="s">
        <v>477</v>
      </c>
    </row>
    <row r="20" spans="1:36" ht="22.5">
      <c r="A20" s="1235"/>
      <c r="B20" s="1235"/>
      <c r="C20" s="1235">
        <v>1</v>
      </c>
      <c r="D20" s="921"/>
      <c r="E20" s="923"/>
      <c r="F20" s="923"/>
      <c r="G20" s="921"/>
      <c r="H20" s="921"/>
      <c r="I20" s="925"/>
      <c r="J20" s="917"/>
      <c r="K20" s="928">
        <v>1</v>
      </c>
      <c r="L20" s="595" t="str">
        <f>mergeValue(A20) &amp;"."&amp; mergeValue(B20)&amp;"."&amp; mergeValue(C20)</f>
        <v>1.1.1</v>
      </c>
      <c r="M20" s="549" t="s">
        <v>7</v>
      </c>
      <c r="N20" s="582"/>
      <c r="O20" s="1247"/>
      <c r="P20" s="1247"/>
      <c r="Q20" s="1247"/>
      <c r="R20" s="1247"/>
      <c r="S20" s="1247"/>
      <c r="T20" s="1247"/>
      <c r="U20" s="1247"/>
      <c r="V20" s="1247"/>
      <c r="W20" s="632" t="s">
        <v>634</v>
      </c>
    </row>
    <row r="21" spans="1:36" ht="22.5">
      <c r="A21" s="1235"/>
      <c r="B21" s="1235"/>
      <c r="C21" s="1235"/>
      <c r="D21" s="1235">
        <v>1</v>
      </c>
      <c r="E21" s="923"/>
      <c r="F21" s="923"/>
      <c r="G21" s="921"/>
      <c r="H21" s="921"/>
      <c r="I21" s="1235">
        <v>1</v>
      </c>
      <c r="J21" s="917"/>
      <c r="K21" s="928">
        <v>1</v>
      </c>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6" ht="11.25" hidden="1" customHeight="1">
      <c r="A22" s="1235"/>
      <c r="B22" s="1235"/>
      <c r="C22" s="1235"/>
      <c r="D22" s="1235"/>
      <c r="E22" s="1235">
        <v>1</v>
      </c>
      <c r="F22" s="923"/>
      <c r="G22" s="921"/>
      <c r="H22" s="921"/>
      <c r="I22" s="1235"/>
      <c r="J22" s="923"/>
      <c r="K22" s="928">
        <v>1</v>
      </c>
      <c r="L22" s="595"/>
      <c r="M22" s="556"/>
      <c r="N22" s="583"/>
      <c r="O22" s="633"/>
      <c r="P22" s="633"/>
      <c r="Q22" s="633"/>
      <c r="R22" s="633"/>
      <c r="S22" s="633"/>
      <c r="T22" s="633"/>
      <c r="U22" s="595"/>
      <c r="V22" s="509"/>
      <c r="W22" s="561"/>
    </row>
    <row r="23" spans="1:36" ht="90">
      <c r="A23" s="1235"/>
      <c r="B23" s="1235"/>
      <c r="C23" s="1235"/>
      <c r="D23" s="1235"/>
      <c r="E23" s="1235"/>
      <c r="F23" s="1235">
        <v>1</v>
      </c>
      <c r="G23" s="921"/>
      <c r="H23" s="921"/>
      <c r="I23" s="1235"/>
      <c r="J23" s="1255"/>
      <c r="K23" s="928">
        <v>1</v>
      </c>
      <c r="L23" s="595" t="str">
        <f>mergeValue(A23) &amp;"."&amp; mergeValue(B23)&amp;"."&amp; mergeValue(C23)&amp;"."&amp; mergeValue(D23)&amp;"."&amp;  mergeValue(F23)</f>
        <v>1.1.1.1.1</v>
      </c>
      <c r="M23" s="556" t="s">
        <v>10</v>
      </c>
      <c r="N23" s="583"/>
      <c r="O23" s="1237"/>
      <c r="P23" s="1237"/>
      <c r="Q23" s="1237"/>
      <c r="R23" s="1237"/>
      <c r="S23" s="1237"/>
      <c r="T23" s="1237"/>
      <c r="U23" s="1237"/>
      <c r="V23" s="1237"/>
      <c r="W23" s="632" t="s">
        <v>636</v>
      </c>
      <c r="Y23" s="591" t="str">
        <f>strCheckUnique(Z23:Z26)</f>
        <v/>
      </c>
      <c r="AA23" s="591"/>
    </row>
    <row r="24" spans="1:36" ht="189" customHeight="1">
      <c r="A24" s="1235"/>
      <c r="B24" s="1235"/>
      <c r="C24" s="1235"/>
      <c r="D24" s="1235"/>
      <c r="E24" s="1235"/>
      <c r="F24" s="1235"/>
      <c r="G24" s="921">
        <v>1</v>
      </c>
      <c r="H24" s="921"/>
      <c r="I24" s="1235"/>
      <c r="J24" s="1255"/>
      <c r="K24" s="920"/>
      <c r="L24" s="595" t="str">
        <f>mergeValue(A24) &amp;"."&amp; mergeValue(B24)&amp;"."&amp; mergeValue(C24)&amp;"."&amp; mergeValue(D24)&amp;"."&amp;  mergeValue(F24)&amp;"."&amp;  mergeValue(G24)</f>
        <v>1.1.1.1.1.1</v>
      </c>
      <c r="M24" s="1071"/>
      <c r="N24" s="588"/>
      <c r="O24" s="564"/>
      <c r="P24" s="564"/>
      <c r="Q24" s="564"/>
      <c r="R24" s="1245"/>
      <c r="S24" s="1231" t="s">
        <v>84</v>
      </c>
      <c r="T24" s="1245"/>
      <c r="U24" s="1231" t="s">
        <v>85</v>
      </c>
      <c r="V24" s="539"/>
      <c r="W24" s="1206" t="s">
        <v>660</v>
      </c>
      <c r="X24" s="587" t="str">
        <f>strCheckDate(O25:V25)</f>
        <v/>
      </c>
      <c r="Y24" s="591"/>
      <c r="Z24" s="591" t="str">
        <f>IF(M24="","",M24 )</f>
        <v/>
      </c>
      <c r="AA24" s="591"/>
      <c r="AB24" s="591"/>
      <c r="AC24" s="591"/>
    </row>
    <row r="25" spans="1:36" ht="11.25" hidden="1" customHeight="1">
      <c r="A25" s="1235"/>
      <c r="B25" s="1235"/>
      <c r="C25" s="1235"/>
      <c r="D25" s="1235"/>
      <c r="E25" s="1235"/>
      <c r="F25" s="1235"/>
      <c r="G25" s="921"/>
      <c r="H25" s="921"/>
      <c r="I25" s="1235"/>
      <c r="J25" s="1255"/>
      <c r="K25" s="928">
        <v>1</v>
      </c>
      <c r="L25" s="602"/>
      <c r="M25" s="648"/>
      <c r="N25" s="588"/>
      <c r="O25" s="564"/>
      <c r="P25" s="564"/>
      <c r="Q25" s="586" t="str">
        <f>R24 &amp; "-" &amp; T24</f>
        <v>-</v>
      </c>
      <c r="R25" s="1245"/>
      <c r="S25" s="1231"/>
      <c r="T25" s="1245"/>
      <c r="U25" s="1231"/>
      <c r="V25" s="539"/>
      <c r="W25" s="1207"/>
      <c r="Y25" s="591"/>
      <c r="Z25" s="591"/>
      <c r="AA25" s="591"/>
      <c r="AB25" s="591"/>
      <c r="AC25" s="591"/>
    </row>
    <row r="26" spans="1:36" s="524" customFormat="1" ht="15" customHeight="1">
      <c r="A26" s="1235"/>
      <c r="B26" s="1235"/>
      <c r="C26" s="1235"/>
      <c r="D26" s="1235"/>
      <c r="E26" s="1235"/>
      <c r="F26" s="1235"/>
      <c r="G26" s="921"/>
      <c r="H26" s="921"/>
      <c r="I26" s="1235"/>
      <c r="J26" s="1255"/>
      <c r="K26" s="928">
        <v>1</v>
      </c>
      <c r="L26" s="540"/>
      <c r="M26" s="558" t="s">
        <v>25</v>
      </c>
      <c r="N26" s="553"/>
      <c r="O26" s="547"/>
      <c r="P26" s="547"/>
      <c r="Q26" s="547"/>
      <c r="R26" s="575"/>
      <c r="S26" s="566"/>
      <c r="T26" s="565"/>
      <c r="U26" s="553"/>
      <c r="V26" s="562"/>
      <c r="W26" s="1208"/>
      <c r="X26" s="589"/>
      <c r="Y26" s="589"/>
      <c r="Z26" s="589"/>
      <c r="AA26" s="589"/>
      <c r="AB26" s="589"/>
      <c r="AC26" s="589"/>
      <c r="AD26" s="589"/>
      <c r="AE26" s="589"/>
      <c r="AF26" s="589"/>
      <c r="AG26" s="589"/>
      <c r="AH26" s="589"/>
      <c r="AI26" s="589"/>
    </row>
    <row r="27" spans="1:36" s="524" customFormat="1" ht="15" customHeight="1">
      <c r="A27" s="1235"/>
      <c r="B27" s="1235"/>
      <c r="C27" s="1235"/>
      <c r="D27" s="1235"/>
      <c r="E27" s="1235"/>
      <c r="F27" s="923"/>
      <c r="G27" s="923"/>
      <c r="H27" s="921"/>
      <c r="I27" s="1235"/>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5"/>
      <c r="B28" s="1235"/>
      <c r="C28" s="1235"/>
      <c r="D28" s="1235"/>
      <c r="E28" s="923"/>
      <c r="F28" s="923"/>
      <c r="G28" s="923"/>
      <c r="H28" s="921"/>
      <c r="I28" s="1235"/>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5"/>
      <c r="B29" s="1235"/>
      <c r="C29" s="1235"/>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5"/>
      <c r="B30" s="1235"/>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5"/>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9" t="s">
        <v>661</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t="str">
        <f>IF('Перечень тарифов'!R21="","наименование отсутствует","" &amp; 'Перечень тарифов'!R21 &amp; "")</f>
        <v>наименование отсутствует</v>
      </c>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t="str">
        <f>IF('Перечень тарифов'!F21="","наименование отсутствует","" &amp; 'Перечень тарифов'!F21 &amp; "")</f>
        <v>Передача. Тепловая энергия</v>
      </c>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t="str">
        <f>IF(Территории!H13="","","" &amp; Территории!H13 &amp; "")</f>
        <v>Город Казань</v>
      </c>
      <c r="I12" s="583" t="s">
        <v>500</v>
      </c>
      <c r="J12" s="617"/>
      <c r="K12" s="592"/>
      <c r="L12" s="592"/>
      <c r="M12" s="592"/>
      <c r="N12" s="592"/>
      <c r="O12" s="592"/>
      <c r="P12" s="592"/>
      <c r="Q12" s="592"/>
      <c r="R12" s="592"/>
      <c r="S12" s="592"/>
      <c r="T12" s="592"/>
    </row>
    <row r="13" spans="1:20" s="572" customFormat="1" ht="56.25">
      <c r="A13" s="1204"/>
      <c r="B13" s="1204"/>
      <c r="C13" s="1204"/>
      <c r="D13" s="625">
        <v>1</v>
      </c>
      <c r="F13" s="618" t="str">
        <f>"4."&amp;mergeValue(A13) &amp;"."&amp;mergeValue(B13)&amp;"."&amp;mergeValue(C13)&amp;"."&amp;mergeValue(D13)</f>
        <v>4.1.1.1.1</v>
      </c>
      <c r="G13" s="635" t="s">
        <v>498</v>
      </c>
      <c r="H13" s="606" t="str">
        <f>IF(Территории!R14="","","" &amp; Территории!R14 &amp; "")</f>
        <v>Город Казань (92701000)</v>
      </c>
      <c r="I13" s="1107" t="s">
        <v>592</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199" t="s">
        <v>594</v>
      </c>
      <c r="H15" s="1199"/>
      <c r="I15" s="596"/>
      <c r="J15" s="616"/>
      <c r="K15" s="616"/>
      <c r="L15" s="616"/>
      <c r="M15" s="616"/>
      <c r="N15" s="616"/>
      <c r="O15" s="616"/>
      <c r="P15" s="616"/>
      <c r="Q15" s="616"/>
      <c r="R15" s="616"/>
      <c r="S15" s="616"/>
      <c r="T15" s="61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CE30"/>
  <sheetViews>
    <sheetView showGridLines="0" tabSelected="1" topLeftCell="AJ4" zoomScaleNormal="100" workbookViewId="0">
      <selection activeCell="BL24" sqref="BL24"/>
    </sheetView>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5" width="23.7109375" style="478" customWidth="1"/>
    <col min="16" max="17" width="23.7109375" style="478" hidden="1" customWidth="1"/>
    <col min="18" max="18" width="11.7109375" style="478" customWidth="1"/>
    <col min="19" max="19" width="3.7109375" style="478" customWidth="1"/>
    <col min="20" max="20" width="10.5703125" style="478" customWidth="1"/>
    <col min="21" max="21" width="8.5703125" style="478" customWidth="1"/>
    <col min="22" max="22" width="1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14.28515625" style="1063" customWidth="1"/>
    <col min="30" max="31" width="23.7109375" style="1063" hidden="1" customWidth="1"/>
    <col min="32" max="32" width="11.7109375" style="1063" customWidth="1"/>
    <col min="33" max="33" width="3.7109375" style="1063" customWidth="1"/>
    <col min="34" max="34" width="10.5703125" style="1063" customWidth="1"/>
    <col min="35" max="35" width="8.5703125" style="1063" customWidth="1"/>
    <col min="36" max="36" width="17.7109375" style="1063" customWidth="1"/>
    <col min="37" max="38" width="23.7109375" style="1063" hidden="1" customWidth="1"/>
    <col min="39" max="39" width="11.7109375" style="1063" customWidth="1"/>
    <col min="40" max="40" width="3.7109375" style="1063" customWidth="1"/>
    <col min="41" max="41" width="10.5703125" style="1063" customWidth="1"/>
    <col min="42" max="42" width="8.5703125" style="1063" customWidth="1"/>
    <col min="43" max="43" width="17.28515625" style="1063" customWidth="1"/>
    <col min="44" max="45" width="23.7109375" style="1063" hidden="1" customWidth="1"/>
    <col min="46" max="46" width="11.7109375" style="1063" customWidth="1"/>
    <col min="47" max="47" width="3.7109375" style="1063" customWidth="1"/>
    <col min="48" max="48" width="10.5703125" style="1063" customWidth="1"/>
    <col min="49" max="49" width="8.5703125" style="1063" customWidth="1"/>
    <col min="50" max="50" width="15.85546875" style="1063" customWidth="1"/>
    <col min="51" max="52" width="23.7109375" style="1063" hidden="1" customWidth="1"/>
    <col min="53" max="53" width="11.7109375" style="1063" customWidth="1"/>
    <col min="54" max="54" width="3.7109375" style="1063" customWidth="1"/>
    <col min="55" max="55" width="10.5703125" style="1063" customWidth="1"/>
    <col min="56" max="56" width="8.5703125" style="1063" customWidth="1"/>
    <col min="57" max="57" width="16.28515625" style="1063" customWidth="1"/>
    <col min="58" max="59" width="23.7109375" style="1063" hidden="1" customWidth="1"/>
    <col min="60" max="60" width="11.7109375" style="1063" customWidth="1"/>
    <col min="61" max="61" width="3.7109375" style="1063" customWidth="1"/>
    <col min="62" max="62" width="10.5703125" style="1063" customWidth="1"/>
    <col min="63" max="63" width="8.5703125" style="1063" customWidth="1"/>
    <col min="64" max="64" width="15.5703125" style="1063" customWidth="1"/>
    <col min="65" max="66" width="23.7109375" style="1063" hidden="1" customWidth="1"/>
    <col min="67" max="67" width="11.7109375" style="1063" customWidth="1"/>
    <col min="68" max="68" width="3.7109375" style="1063" customWidth="1"/>
    <col min="69" max="69" width="10.5703125" style="1063" customWidth="1"/>
    <col min="70" max="70" width="8.5703125" style="1063" hidden="1" customWidth="1"/>
    <col min="71" max="71" width="4.7109375" style="478" customWidth="1"/>
    <col min="72" max="72" width="115.7109375" style="478" customWidth="1"/>
    <col min="73" max="75" width="10.5703125" style="502"/>
    <col min="76" max="76" width="10.140625" style="502" customWidth="1"/>
    <col min="77" max="83" width="10.5703125" style="502"/>
    <col min="84" max="305" width="10.5703125" style="478"/>
    <col min="306" max="313" width="0" style="478" hidden="1" customWidth="1"/>
    <col min="314" max="316" width="3.7109375" style="478" customWidth="1"/>
    <col min="317" max="317" width="12.7109375" style="478" customWidth="1"/>
    <col min="318" max="318" width="47.42578125" style="478" customWidth="1"/>
    <col min="319" max="322" width="0" style="478" hidden="1" customWidth="1"/>
    <col min="323" max="323" width="11.7109375" style="478" customWidth="1"/>
    <col min="324" max="324" width="6.42578125" style="478" bestFit="1" customWidth="1"/>
    <col min="325" max="325" width="11.7109375" style="478" customWidth="1"/>
    <col min="326" max="326" width="0" style="478" hidden="1" customWidth="1"/>
    <col min="327" max="327" width="3.7109375" style="478" customWidth="1"/>
    <col min="328" max="328" width="11.140625" style="478" bestFit="1" customWidth="1"/>
    <col min="329" max="331" width="10.5703125" style="478"/>
    <col min="332" max="332" width="10.140625" style="478" customWidth="1"/>
    <col min="333" max="561" width="10.5703125" style="478"/>
    <col min="562" max="569" width="0" style="478" hidden="1" customWidth="1"/>
    <col min="570" max="572" width="3.7109375" style="478" customWidth="1"/>
    <col min="573" max="573" width="12.7109375" style="478" customWidth="1"/>
    <col min="574" max="574" width="47.42578125" style="478" customWidth="1"/>
    <col min="575" max="578" width="0" style="478" hidden="1" customWidth="1"/>
    <col min="579" max="579" width="11.7109375" style="478" customWidth="1"/>
    <col min="580" max="580" width="6.42578125" style="478" bestFit="1" customWidth="1"/>
    <col min="581" max="581" width="11.7109375" style="478" customWidth="1"/>
    <col min="582" max="582" width="0" style="478" hidden="1" customWidth="1"/>
    <col min="583" max="583" width="3.7109375" style="478" customWidth="1"/>
    <col min="584" max="584" width="11.140625" style="478" bestFit="1" customWidth="1"/>
    <col min="585" max="587" width="10.5703125" style="478"/>
    <col min="588" max="588" width="10.140625" style="478" customWidth="1"/>
    <col min="589" max="817" width="10.5703125" style="478"/>
    <col min="818" max="825" width="0" style="478" hidden="1" customWidth="1"/>
    <col min="826" max="828" width="3.7109375" style="478" customWidth="1"/>
    <col min="829" max="829" width="12.7109375" style="478" customWidth="1"/>
    <col min="830" max="830" width="47.42578125" style="478" customWidth="1"/>
    <col min="831" max="834" width="0" style="478" hidden="1" customWidth="1"/>
    <col min="835" max="835" width="11.7109375" style="478" customWidth="1"/>
    <col min="836" max="836" width="6.42578125" style="478" bestFit="1" customWidth="1"/>
    <col min="837" max="837" width="11.7109375" style="478" customWidth="1"/>
    <col min="838" max="838" width="0" style="478" hidden="1" customWidth="1"/>
    <col min="839" max="839" width="3.7109375" style="478" customWidth="1"/>
    <col min="840" max="840" width="11.140625" style="478" bestFit="1" customWidth="1"/>
    <col min="841" max="843" width="10.5703125" style="478"/>
    <col min="844" max="844" width="10.140625" style="478" customWidth="1"/>
    <col min="845" max="1073" width="10.5703125" style="478"/>
    <col min="1074" max="1081" width="0" style="478" hidden="1" customWidth="1"/>
    <col min="1082" max="1084" width="3.7109375" style="478" customWidth="1"/>
    <col min="1085" max="1085" width="12.7109375" style="478" customWidth="1"/>
    <col min="1086" max="1086" width="47.42578125" style="478" customWidth="1"/>
    <col min="1087" max="1090" width="0" style="478" hidden="1" customWidth="1"/>
    <col min="1091" max="1091" width="11.7109375" style="478" customWidth="1"/>
    <col min="1092" max="1092" width="6.42578125" style="478" bestFit="1" customWidth="1"/>
    <col min="1093" max="1093" width="11.7109375" style="478" customWidth="1"/>
    <col min="1094" max="1094" width="0" style="478" hidden="1" customWidth="1"/>
    <col min="1095" max="1095" width="3.7109375" style="478" customWidth="1"/>
    <col min="1096" max="1096" width="11.140625" style="478" bestFit="1" customWidth="1"/>
    <col min="1097" max="1099" width="10.5703125" style="478"/>
    <col min="1100" max="1100" width="10.140625" style="478" customWidth="1"/>
    <col min="1101" max="1329" width="10.5703125" style="478"/>
    <col min="1330" max="1337" width="0" style="478" hidden="1" customWidth="1"/>
    <col min="1338" max="1340" width="3.7109375" style="478" customWidth="1"/>
    <col min="1341" max="1341" width="12.7109375" style="478" customWidth="1"/>
    <col min="1342" max="1342" width="47.42578125" style="478" customWidth="1"/>
    <col min="1343" max="1346" width="0" style="478" hidden="1" customWidth="1"/>
    <col min="1347" max="1347" width="11.7109375" style="478" customWidth="1"/>
    <col min="1348" max="1348" width="6.42578125" style="478" bestFit="1" customWidth="1"/>
    <col min="1349" max="1349" width="11.7109375" style="478" customWidth="1"/>
    <col min="1350" max="1350" width="0" style="478" hidden="1" customWidth="1"/>
    <col min="1351" max="1351" width="3.7109375" style="478" customWidth="1"/>
    <col min="1352" max="1352" width="11.140625" style="478" bestFit="1" customWidth="1"/>
    <col min="1353" max="1355" width="10.5703125" style="478"/>
    <col min="1356" max="1356" width="10.140625" style="478" customWidth="1"/>
    <col min="1357" max="1585" width="10.5703125" style="478"/>
    <col min="1586" max="1593" width="0" style="478" hidden="1" customWidth="1"/>
    <col min="1594" max="1596" width="3.7109375" style="478" customWidth="1"/>
    <col min="1597" max="1597" width="12.7109375" style="478" customWidth="1"/>
    <col min="1598" max="1598" width="47.42578125" style="478" customWidth="1"/>
    <col min="1599" max="1602" width="0" style="478" hidden="1" customWidth="1"/>
    <col min="1603" max="1603" width="11.7109375" style="478" customWidth="1"/>
    <col min="1604" max="1604" width="6.42578125" style="478" bestFit="1" customWidth="1"/>
    <col min="1605" max="1605" width="11.7109375" style="478" customWidth="1"/>
    <col min="1606" max="1606" width="0" style="478" hidden="1" customWidth="1"/>
    <col min="1607" max="1607" width="3.7109375" style="478" customWidth="1"/>
    <col min="1608" max="1608" width="11.140625" style="478" bestFit="1" customWidth="1"/>
    <col min="1609" max="1611" width="10.5703125" style="478"/>
    <col min="1612" max="1612" width="10.140625" style="478" customWidth="1"/>
    <col min="1613" max="1841" width="10.5703125" style="478"/>
    <col min="1842" max="1849" width="0" style="478" hidden="1" customWidth="1"/>
    <col min="1850" max="1852" width="3.7109375" style="478" customWidth="1"/>
    <col min="1853" max="1853" width="12.7109375" style="478" customWidth="1"/>
    <col min="1854" max="1854" width="47.42578125" style="478" customWidth="1"/>
    <col min="1855" max="1858" width="0" style="478" hidden="1" customWidth="1"/>
    <col min="1859" max="1859" width="11.7109375" style="478" customWidth="1"/>
    <col min="1860" max="1860" width="6.42578125" style="478" bestFit="1" customWidth="1"/>
    <col min="1861" max="1861" width="11.7109375" style="478" customWidth="1"/>
    <col min="1862" max="1862" width="0" style="478" hidden="1" customWidth="1"/>
    <col min="1863" max="1863" width="3.7109375" style="478" customWidth="1"/>
    <col min="1864" max="1864" width="11.140625" style="478" bestFit="1" customWidth="1"/>
    <col min="1865" max="1867" width="10.5703125" style="478"/>
    <col min="1868" max="1868" width="10.140625" style="478" customWidth="1"/>
    <col min="1869" max="2097" width="10.5703125" style="478"/>
    <col min="2098" max="2105" width="0" style="478" hidden="1" customWidth="1"/>
    <col min="2106" max="2108" width="3.7109375" style="478" customWidth="1"/>
    <col min="2109" max="2109" width="12.7109375" style="478" customWidth="1"/>
    <col min="2110" max="2110" width="47.42578125" style="478" customWidth="1"/>
    <col min="2111" max="2114" width="0" style="478" hidden="1" customWidth="1"/>
    <col min="2115" max="2115" width="11.7109375" style="478" customWidth="1"/>
    <col min="2116" max="2116" width="6.42578125" style="478" bestFit="1" customWidth="1"/>
    <col min="2117" max="2117" width="11.7109375" style="478" customWidth="1"/>
    <col min="2118" max="2118" width="0" style="478" hidden="1" customWidth="1"/>
    <col min="2119" max="2119" width="3.7109375" style="478" customWidth="1"/>
    <col min="2120" max="2120" width="11.140625" style="478" bestFit="1" customWidth="1"/>
    <col min="2121" max="2123" width="10.5703125" style="478"/>
    <col min="2124" max="2124" width="10.140625" style="478" customWidth="1"/>
    <col min="2125" max="2353" width="10.5703125" style="478"/>
    <col min="2354" max="2361" width="0" style="478" hidden="1" customWidth="1"/>
    <col min="2362" max="2364" width="3.7109375" style="478" customWidth="1"/>
    <col min="2365" max="2365" width="12.7109375" style="478" customWidth="1"/>
    <col min="2366" max="2366" width="47.42578125" style="478" customWidth="1"/>
    <col min="2367" max="2370" width="0" style="478" hidden="1" customWidth="1"/>
    <col min="2371" max="2371" width="11.7109375" style="478" customWidth="1"/>
    <col min="2372" max="2372" width="6.42578125" style="478" bestFit="1" customWidth="1"/>
    <col min="2373" max="2373" width="11.7109375" style="478" customWidth="1"/>
    <col min="2374" max="2374" width="0" style="478" hidden="1" customWidth="1"/>
    <col min="2375" max="2375" width="3.7109375" style="478" customWidth="1"/>
    <col min="2376" max="2376" width="11.140625" style="478" bestFit="1" customWidth="1"/>
    <col min="2377" max="2379" width="10.5703125" style="478"/>
    <col min="2380" max="2380" width="10.140625" style="478" customWidth="1"/>
    <col min="2381" max="2609" width="10.5703125" style="478"/>
    <col min="2610" max="2617" width="0" style="478" hidden="1" customWidth="1"/>
    <col min="2618" max="2620" width="3.7109375" style="478" customWidth="1"/>
    <col min="2621" max="2621" width="12.7109375" style="478" customWidth="1"/>
    <col min="2622" max="2622" width="47.42578125" style="478" customWidth="1"/>
    <col min="2623" max="2626" width="0" style="478" hidden="1" customWidth="1"/>
    <col min="2627" max="2627" width="11.7109375" style="478" customWidth="1"/>
    <col min="2628" max="2628" width="6.42578125" style="478" bestFit="1" customWidth="1"/>
    <col min="2629" max="2629" width="11.7109375" style="478" customWidth="1"/>
    <col min="2630" max="2630" width="0" style="478" hidden="1" customWidth="1"/>
    <col min="2631" max="2631" width="3.7109375" style="478" customWidth="1"/>
    <col min="2632" max="2632" width="11.140625" style="478" bestFit="1" customWidth="1"/>
    <col min="2633" max="2635" width="10.5703125" style="478"/>
    <col min="2636" max="2636" width="10.140625" style="478" customWidth="1"/>
    <col min="2637" max="2865" width="10.5703125" style="478"/>
    <col min="2866" max="2873" width="0" style="478" hidden="1" customWidth="1"/>
    <col min="2874" max="2876" width="3.7109375" style="478" customWidth="1"/>
    <col min="2877" max="2877" width="12.7109375" style="478" customWidth="1"/>
    <col min="2878" max="2878" width="47.42578125" style="478" customWidth="1"/>
    <col min="2879" max="2882" width="0" style="478" hidden="1" customWidth="1"/>
    <col min="2883" max="2883" width="11.7109375" style="478" customWidth="1"/>
    <col min="2884" max="2884" width="6.42578125" style="478" bestFit="1" customWidth="1"/>
    <col min="2885" max="2885" width="11.7109375" style="478" customWidth="1"/>
    <col min="2886" max="2886" width="0" style="478" hidden="1" customWidth="1"/>
    <col min="2887" max="2887" width="3.7109375" style="478" customWidth="1"/>
    <col min="2888" max="2888" width="11.140625" style="478" bestFit="1" customWidth="1"/>
    <col min="2889" max="2891" width="10.5703125" style="478"/>
    <col min="2892" max="2892" width="10.140625" style="478" customWidth="1"/>
    <col min="2893" max="3121" width="10.5703125" style="478"/>
    <col min="3122" max="3129" width="0" style="478" hidden="1" customWidth="1"/>
    <col min="3130" max="3132" width="3.7109375" style="478" customWidth="1"/>
    <col min="3133" max="3133" width="12.7109375" style="478" customWidth="1"/>
    <col min="3134" max="3134" width="47.42578125" style="478" customWidth="1"/>
    <col min="3135" max="3138" width="0" style="478" hidden="1" customWidth="1"/>
    <col min="3139" max="3139" width="11.7109375" style="478" customWidth="1"/>
    <col min="3140" max="3140" width="6.42578125" style="478" bestFit="1" customWidth="1"/>
    <col min="3141" max="3141" width="11.7109375" style="478" customWidth="1"/>
    <col min="3142" max="3142" width="0" style="478" hidden="1" customWidth="1"/>
    <col min="3143" max="3143" width="3.7109375" style="478" customWidth="1"/>
    <col min="3144" max="3144" width="11.140625" style="478" bestFit="1" customWidth="1"/>
    <col min="3145" max="3147" width="10.5703125" style="478"/>
    <col min="3148" max="3148" width="10.140625" style="478" customWidth="1"/>
    <col min="3149" max="3377" width="10.5703125" style="478"/>
    <col min="3378" max="3385" width="0" style="478" hidden="1" customWidth="1"/>
    <col min="3386" max="3388" width="3.7109375" style="478" customWidth="1"/>
    <col min="3389" max="3389" width="12.7109375" style="478" customWidth="1"/>
    <col min="3390" max="3390" width="47.42578125" style="478" customWidth="1"/>
    <col min="3391" max="3394" width="0" style="478" hidden="1" customWidth="1"/>
    <col min="3395" max="3395" width="11.7109375" style="478" customWidth="1"/>
    <col min="3396" max="3396" width="6.42578125" style="478" bestFit="1" customWidth="1"/>
    <col min="3397" max="3397" width="11.7109375" style="478" customWidth="1"/>
    <col min="3398" max="3398" width="0" style="478" hidden="1" customWidth="1"/>
    <col min="3399" max="3399" width="3.7109375" style="478" customWidth="1"/>
    <col min="3400" max="3400" width="11.140625" style="478" bestFit="1" customWidth="1"/>
    <col min="3401" max="3403" width="10.5703125" style="478"/>
    <col min="3404" max="3404" width="10.140625" style="478" customWidth="1"/>
    <col min="3405" max="3633" width="10.5703125" style="478"/>
    <col min="3634" max="3641" width="0" style="478" hidden="1" customWidth="1"/>
    <col min="3642" max="3644" width="3.7109375" style="478" customWidth="1"/>
    <col min="3645" max="3645" width="12.7109375" style="478" customWidth="1"/>
    <col min="3646" max="3646" width="47.42578125" style="478" customWidth="1"/>
    <col min="3647" max="3650" width="0" style="478" hidden="1" customWidth="1"/>
    <col min="3651" max="3651" width="11.7109375" style="478" customWidth="1"/>
    <col min="3652" max="3652" width="6.42578125" style="478" bestFit="1" customWidth="1"/>
    <col min="3653" max="3653" width="11.7109375" style="478" customWidth="1"/>
    <col min="3654" max="3654" width="0" style="478" hidden="1" customWidth="1"/>
    <col min="3655" max="3655" width="3.7109375" style="478" customWidth="1"/>
    <col min="3656" max="3656" width="11.140625" style="478" bestFit="1" customWidth="1"/>
    <col min="3657" max="3659" width="10.5703125" style="478"/>
    <col min="3660" max="3660" width="10.140625" style="478" customWidth="1"/>
    <col min="3661" max="3889" width="10.5703125" style="478"/>
    <col min="3890" max="3897" width="0" style="478" hidden="1" customWidth="1"/>
    <col min="3898" max="3900" width="3.7109375" style="478" customWidth="1"/>
    <col min="3901" max="3901" width="12.7109375" style="478" customWidth="1"/>
    <col min="3902" max="3902" width="47.42578125" style="478" customWidth="1"/>
    <col min="3903" max="3906" width="0" style="478" hidden="1" customWidth="1"/>
    <col min="3907" max="3907" width="11.7109375" style="478" customWidth="1"/>
    <col min="3908" max="3908" width="6.42578125" style="478" bestFit="1" customWidth="1"/>
    <col min="3909" max="3909" width="11.7109375" style="478" customWidth="1"/>
    <col min="3910" max="3910" width="0" style="478" hidden="1" customWidth="1"/>
    <col min="3911" max="3911" width="3.7109375" style="478" customWidth="1"/>
    <col min="3912" max="3912" width="11.140625" style="478" bestFit="1" customWidth="1"/>
    <col min="3913" max="3915" width="10.5703125" style="478"/>
    <col min="3916" max="3916" width="10.140625" style="478" customWidth="1"/>
    <col min="3917" max="4145" width="10.5703125" style="478"/>
    <col min="4146" max="4153" width="0" style="478" hidden="1" customWidth="1"/>
    <col min="4154" max="4156" width="3.7109375" style="478" customWidth="1"/>
    <col min="4157" max="4157" width="12.7109375" style="478" customWidth="1"/>
    <col min="4158" max="4158" width="47.42578125" style="478" customWidth="1"/>
    <col min="4159" max="4162" width="0" style="478" hidden="1" customWidth="1"/>
    <col min="4163" max="4163" width="11.7109375" style="478" customWidth="1"/>
    <col min="4164" max="4164" width="6.42578125" style="478" bestFit="1" customWidth="1"/>
    <col min="4165" max="4165" width="11.7109375" style="478" customWidth="1"/>
    <col min="4166" max="4166" width="0" style="478" hidden="1" customWidth="1"/>
    <col min="4167" max="4167" width="3.7109375" style="478" customWidth="1"/>
    <col min="4168" max="4168" width="11.140625" style="478" bestFit="1" customWidth="1"/>
    <col min="4169" max="4171" width="10.5703125" style="478"/>
    <col min="4172" max="4172" width="10.140625" style="478" customWidth="1"/>
    <col min="4173" max="4401" width="10.5703125" style="478"/>
    <col min="4402" max="4409" width="0" style="478" hidden="1" customWidth="1"/>
    <col min="4410" max="4412" width="3.7109375" style="478" customWidth="1"/>
    <col min="4413" max="4413" width="12.7109375" style="478" customWidth="1"/>
    <col min="4414" max="4414" width="47.42578125" style="478" customWidth="1"/>
    <col min="4415" max="4418" width="0" style="478" hidden="1" customWidth="1"/>
    <col min="4419" max="4419" width="11.7109375" style="478" customWidth="1"/>
    <col min="4420" max="4420" width="6.42578125" style="478" bestFit="1" customWidth="1"/>
    <col min="4421" max="4421" width="11.7109375" style="478" customWidth="1"/>
    <col min="4422" max="4422" width="0" style="478" hidden="1" customWidth="1"/>
    <col min="4423" max="4423" width="3.7109375" style="478" customWidth="1"/>
    <col min="4424" max="4424" width="11.140625" style="478" bestFit="1" customWidth="1"/>
    <col min="4425" max="4427" width="10.5703125" style="478"/>
    <col min="4428" max="4428" width="10.140625" style="478" customWidth="1"/>
    <col min="4429" max="4657" width="10.5703125" style="478"/>
    <col min="4658" max="4665" width="0" style="478" hidden="1" customWidth="1"/>
    <col min="4666" max="4668" width="3.7109375" style="478" customWidth="1"/>
    <col min="4669" max="4669" width="12.7109375" style="478" customWidth="1"/>
    <col min="4670" max="4670" width="47.42578125" style="478" customWidth="1"/>
    <col min="4671" max="4674" width="0" style="478" hidden="1" customWidth="1"/>
    <col min="4675" max="4675" width="11.7109375" style="478" customWidth="1"/>
    <col min="4676" max="4676" width="6.42578125" style="478" bestFit="1" customWidth="1"/>
    <col min="4677" max="4677" width="11.7109375" style="478" customWidth="1"/>
    <col min="4678" max="4678" width="0" style="478" hidden="1" customWidth="1"/>
    <col min="4679" max="4679" width="3.7109375" style="478" customWidth="1"/>
    <col min="4680" max="4680" width="11.140625" style="478" bestFit="1" customWidth="1"/>
    <col min="4681" max="4683" width="10.5703125" style="478"/>
    <col min="4684" max="4684" width="10.140625" style="478" customWidth="1"/>
    <col min="4685" max="4913" width="10.5703125" style="478"/>
    <col min="4914" max="4921" width="0" style="478" hidden="1" customWidth="1"/>
    <col min="4922" max="4924" width="3.7109375" style="478" customWidth="1"/>
    <col min="4925" max="4925" width="12.7109375" style="478" customWidth="1"/>
    <col min="4926" max="4926" width="47.42578125" style="478" customWidth="1"/>
    <col min="4927" max="4930" width="0" style="478" hidden="1" customWidth="1"/>
    <col min="4931" max="4931" width="11.7109375" style="478" customWidth="1"/>
    <col min="4932" max="4932" width="6.42578125" style="478" bestFit="1" customWidth="1"/>
    <col min="4933" max="4933" width="11.7109375" style="478" customWidth="1"/>
    <col min="4934" max="4934" width="0" style="478" hidden="1" customWidth="1"/>
    <col min="4935" max="4935" width="3.7109375" style="478" customWidth="1"/>
    <col min="4936" max="4936" width="11.140625" style="478" bestFit="1" customWidth="1"/>
    <col min="4937" max="4939" width="10.5703125" style="478"/>
    <col min="4940" max="4940" width="10.140625" style="478" customWidth="1"/>
    <col min="4941" max="5169" width="10.5703125" style="478"/>
    <col min="5170" max="5177" width="0" style="478" hidden="1" customWidth="1"/>
    <col min="5178" max="5180" width="3.7109375" style="478" customWidth="1"/>
    <col min="5181" max="5181" width="12.7109375" style="478" customWidth="1"/>
    <col min="5182" max="5182" width="47.42578125" style="478" customWidth="1"/>
    <col min="5183" max="5186" width="0" style="478" hidden="1" customWidth="1"/>
    <col min="5187" max="5187" width="11.7109375" style="478" customWidth="1"/>
    <col min="5188" max="5188" width="6.42578125" style="478" bestFit="1" customWidth="1"/>
    <col min="5189" max="5189" width="11.7109375" style="478" customWidth="1"/>
    <col min="5190" max="5190" width="0" style="478" hidden="1" customWidth="1"/>
    <col min="5191" max="5191" width="3.7109375" style="478" customWidth="1"/>
    <col min="5192" max="5192" width="11.140625" style="478" bestFit="1" customWidth="1"/>
    <col min="5193" max="5195" width="10.5703125" style="478"/>
    <col min="5196" max="5196" width="10.140625" style="478" customWidth="1"/>
    <col min="5197" max="5425" width="10.5703125" style="478"/>
    <col min="5426" max="5433" width="0" style="478" hidden="1" customWidth="1"/>
    <col min="5434" max="5436" width="3.7109375" style="478" customWidth="1"/>
    <col min="5437" max="5437" width="12.7109375" style="478" customWidth="1"/>
    <col min="5438" max="5438" width="47.42578125" style="478" customWidth="1"/>
    <col min="5439" max="5442" width="0" style="478" hidden="1" customWidth="1"/>
    <col min="5443" max="5443" width="11.7109375" style="478" customWidth="1"/>
    <col min="5444" max="5444" width="6.42578125" style="478" bestFit="1" customWidth="1"/>
    <col min="5445" max="5445" width="11.7109375" style="478" customWidth="1"/>
    <col min="5446" max="5446" width="0" style="478" hidden="1" customWidth="1"/>
    <col min="5447" max="5447" width="3.7109375" style="478" customWidth="1"/>
    <col min="5448" max="5448" width="11.140625" style="478" bestFit="1" customWidth="1"/>
    <col min="5449" max="5451" width="10.5703125" style="478"/>
    <col min="5452" max="5452" width="10.140625" style="478" customWidth="1"/>
    <col min="5453" max="5681" width="10.5703125" style="478"/>
    <col min="5682" max="5689" width="0" style="478" hidden="1" customWidth="1"/>
    <col min="5690" max="5692" width="3.7109375" style="478" customWidth="1"/>
    <col min="5693" max="5693" width="12.7109375" style="478" customWidth="1"/>
    <col min="5694" max="5694" width="47.42578125" style="478" customWidth="1"/>
    <col min="5695" max="5698" width="0" style="478" hidden="1" customWidth="1"/>
    <col min="5699" max="5699" width="11.7109375" style="478" customWidth="1"/>
    <col min="5700" max="5700" width="6.42578125" style="478" bestFit="1" customWidth="1"/>
    <col min="5701" max="5701" width="11.7109375" style="478" customWidth="1"/>
    <col min="5702" max="5702" width="0" style="478" hidden="1" customWidth="1"/>
    <col min="5703" max="5703" width="3.7109375" style="478" customWidth="1"/>
    <col min="5704" max="5704" width="11.140625" style="478" bestFit="1" customWidth="1"/>
    <col min="5705" max="5707" width="10.5703125" style="478"/>
    <col min="5708" max="5708" width="10.140625" style="478" customWidth="1"/>
    <col min="5709" max="5937" width="10.5703125" style="478"/>
    <col min="5938" max="5945" width="0" style="478" hidden="1" customWidth="1"/>
    <col min="5946" max="5948" width="3.7109375" style="478" customWidth="1"/>
    <col min="5949" max="5949" width="12.7109375" style="478" customWidth="1"/>
    <col min="5950" max="5950" width="47.42578125" style="478" customWidth="1"/>
    <col min="5951" max="5954" width="0" style="478" hidden="1" customWidth="1"/>
    <col min="5955" max="5955" width="11.7109375" style="478" customWidth="1"/>
    <col min="5956" max="5956" width="6.42578125" style="478" bestFit="1" customWidth="1"/>
    <col min="5957" max="5957" width="11.7109375" style="478" customWidth="1"/>
    <col min="5958" max="5958" width="0" style="478" hidden="1" customWidth="1"/>
    <col min="5959" max="5959" width="3.7109375" style="478" customWidth="1"/>
    <col min="5960" max="5960" width="11.140625" style="478" bestFit="1" customWidth="1"/>
    <col min="5961" max="5963" width="10.5703125" style="478"/>
    <col min="5964" max="5964" width="10.140625" style="478" customWidth="1"/>
    <col min="5965" max="6193" width="10.5703125" style="478"/>
    <col min="6194" max="6201" width="0" style="478" hidden="1" customWidth="1"/>
    <col min="6202" max="6204" width="3.7109375" style="478" customWidth="1"/>
    <col min="6205" max="6205" width="12.7109375" style="478" customWidth="1"/>
    <col min="6206" max="6206" width="47.42578125" style="478" customWidth="1"/>
    <col min="6207" max="6210" width="0" style="478" hidden="1" customWidth="1"/>
    <col min="6211" max="6211" width="11.7109375" style="478" customWidth="1"/>
    <col min="6212" max="6212" width="6.42578125" style="478" bestFit="1" customWidth="1"/>
    <col min="6213" max="6213" width="11.7109375" style="478" customWidth="1"/>
    <col min="6214" max="6214" width="0" style="478" hidden="1" customWidth="1"/>
    <col min="6215" max="6215" width="3.7109375" style="478" customWidth="1"/>
    <col min="6216" max="6216" width="11.140625" style="478" bestFit="1" customWidth="1"/>
    <col min="6217" max="6219" width="10.5703125" style="478"/>
    <col min="6220" max="6220" width="10.140625" style="478" customWidth="1"/>
    <col min="6221" max="6449" width="10.5703125" style="478"/>
    <col min="6450" max="6457" width="0" style="478" hidden="1" customWidth="1"/>
    <col min="6458" max="6460" width="3.7109375" style="478" customWidth="1"/>
    <col min="6461" max="6461" width="12.7109375" style="478" customWidth="1"/>
    <col min="6462" max="6462" width="47.42578125" style="478" customWidth="1"/>
    <col min="6463" max="6466" width="0" style="478" hidden="1" customWidth="1"/>
    <col min="6467" max="6467" width="11.7109375" style="478" customWidth="1"/>
    <col min="6468" max="6468" width="6.42578125" style="478" bestFit="1" customWidth="1"/>
    <col min="6469" max="6469" width="11.7109375" style="478" customWidth="1"/>
    <col min="6470" max="6470" width="0" style="478" hidden="1" customWidth="1"/>
    <col min="6471" max="6471" width="3.7109375" style="478" customWidth="1"/>
    <col min="6472" max="6472" width="11.140625" style="478" bestFit="1" customWidth="1"/>
    <col min="6473" max="6475" width="10.5703125" style="478"/>
    <col min="6476" max="6476" width="10.140625" style="478" customWidth="1"/>
    <col min="6477" max="6705" width="10.5703125" style="478"/>
    <col min="6706" max="6713" width="0" style="478" hidden="1" customWidth="1"/>
    <col min="6714" max="6716" width="3.7109375" style="478" customWidth="1"/>
    <col min="6717" max="6717" width="12.7109375" style="478" customWidth="1"/>
    <col min="6718" max="6718" width="47.42578125" style="478" customWidth="1"/>
    <col min="6719" max="6722" width="0" style="478" hidden="1" customWidth="1"/>
    <col min="6723" max="6723" width="11.7109375" style="478" customWidth="1"/>
    <col min="6724" max="6724" width="6.42578125" style="478" bestFit="1" customWidth="1"/>
    <col min="6725" max="6725" width="11.7109375" style="478" customWidth="1"/>
    <col min="6726" max="6726" width="0" style="478" hidden="1" customWidth="1"/>
    <col min="6727" max="6727" width="3.7109375" style="478" customWidth="1"/>
    <col min="6728" max="6728" width="11.140625" style="478" bestFit="1" customWidth="1"/>
    <col min="6729" max="6731" width="10.5703125" style="478"/>
    <col min="6732" max="6732" width="10.140625" style="478" customWidth="1"/>
    <col min="6733" max="6961" width="10.5703125" style="478"/>
    <col min="6962" max="6969" width="0" style="478" hidden="1" customWidth="1"/>
    <col min="6970" max="6972" width="3.7109375" style="478" customWidth="1"/>
    <col min="6973" max="6973" width="12.7109375" style="478" customWidth="1"/>
    <col min="6974" max="6974" width="47.42578125" style="478" customWidth="1"/>
    <col min="6975" max="6978" width="0" style="478" hidden="1" customWidth="1"/>
    <col min="6979" max="6979" width="11.7109375" style="478" customWidth="1"/>
    <col min="6980" max="6980" width="6.42578125" style="478" bestFit="1" customWidth="1"/>
    <col min="6981" max="6981" width="11.7109375" style="478" customWidth="1"/>
    <col min="6982" max="6982" width="0" style="478" hidden="1" customWidth="1"/>
    <col min="6983" max="6983" width="3.7109375" style="478" customWidth="1"/>
    <col min="6984" max="6984" width="11.140625" style="478" bestFit="1" customWidth="1"/>
    <col min="6985" max="6987" width="10.5703125" style="478"/>
    <col min="6988" max="6988" width="10.140625" style="478" customWidth="1"/>
    <col min="6989" max="7217" width="10.5703125" style="478"/>
    <col min="7218" max="7225" width="0" style="478" hidden="1" customWidth="1"/>
    <col min="7226" max="7228" width="3.7109375" style="478" customWidth="1"/>
    <col min="7229" max="7229" width="12.7109375" style="478" customWidth="1"/>
    <col min="7230" max="7230" width="47.42578125" style="478" customWidth="1"/>
    <col min="7231" max="7234" width="0" style="478" hidden="1" customWidth="1"/>
    <col min="7235" max="7235" width="11.7109375" style="478" customWidth="1"/>
    <col min="7236" max="7236" width="6.42578125" style="478" bestFit="1" customWidth="1"/>
    <col min="7237" max="7237" width="11.7109375" style="478" customWidth="1"/>
    <col min="7238" max="7238" width="0" style="478" hidden="1" customWidth="1"/>
    <col min="7239" max="7239" width="3.7109375" style="478" customWidth="1"/>
    <col min="7240" max="7240" width="11.140625" style="478" bestFit="1" customWidth="1"/>
    <col min="7241" max="7243" width="10.5703125" style="478"/>
    <col min="7244" max="7244" width="10.140625" style="478" customWidth="1"/>
    <col min="7245" max="7473" width="10.5703125" style="478"/>
    <col min="7474" max="7481" width="0" style="478" hidden="1" customWidth="1"/>
    <col min="7482" max="7484" width="3.7109375" style="478" customWidth="1"/>
    <col min="7485" max="7485" width="12.7109375" style="478" customWidth="1"/>
    <col min="7486" max="7486" width="47.42578125" style="478" customWidth="1"/>
    <col min="7487" max="7490" width="0" style="478" hidden="1" customWidth="1"/>
    <col min="7491" max="7491" width="11.7109375" style="478" customWidth="1"/>
    <col min="7492" max="7492" width="6.42578125" style="478" bestFit="1" customWidth="1"/>
    <col min="7493" max="7493" width="11.7109375" style="478" customWidth="1"/>
    <col min="7494" max="7494" width="0" style="478" hidden="1" customWidth="1"/>
    <col min="7495" max="7495" width="3.7109375" style="478" customWidth="1"/>
    <col min="7496" max="7496" width="11.140625" style="478" bestFit="1" customWidth="1"/>
    <col min="7497" max="7499" width="10.5703125" style="478"/>
    <col min="7500" max="7500" width="10.140625" style="478" customWidth="1"/>
    <col min="7501" max="7729" width="10.5703125" style="478"/>
    <col min="7730" max="7737" width="0" style="478" hidden="1" customWidth="1"/>
    <col min="7738" max="7740" width="3.7109375" style="478" customWidth="1"/>
    <col min="7741" max="7741" width="12.7109375" style="478" customWidth="1"/>
    <col min="7742" max="7742" width="47.42578125" style="478" customWidth="1"/>
    <col min="7743" max="7746" width="0" style="478" hidden="1" customWidth="1"/>
    <col min="7747" max="7747" width="11.7109375" style="478" customWidth="1"/>
    <col min="7748" max="7748" width="6.42578125" style="478" bestFit="1" customWidth="1"/>
    <col min="7749" max="7749" width="11.7109375" style="478" customWidth="1"/>
    <col min="7750" max="7750" width="0" style="478" hidden="1" customWidth="1"/>
    <col min="7751" max="7751" width="3.7109375" style="478" customWidth="1"/>
    <col min="7752" max="7752" width="11.140625" style="478" bestFit="1" customWidth="1"/>
    <col min="7753" max="7755" width="10.5703125" style="478"/>
    <col min="7756" max="7756" width="10.140625" style="478" customWidth="1"/>
    <col min="7757" max="7985" width="10.5703125" style="478"/>
    <col min="7986" max="7993" width="0" style="478" hidden="1" customWidth="1"/>
    <col min="7994" max="7996" width="3.7109375" style="478" customWidth="1"/>
    <col min="7997" max="7997" width="12.7109375" style="478" customWidth="1"/>
    <col min="7998" max="7998" width="47.42578125" style="478" customWidth="1"/>
    <col min="7999" max="8002" width="0" style="478" hidden="1" customWidth="1"/>
    <col min="8003" max="8003" width="11.7109375" style="478" customWidth="1"/>
    <col min="8004" max="8004" width="6.42578125" style="478" bestFit="1" customWidth="1"/>
    <col min="8005" max="8005" width="11.7109375" style="478" customWidth="1"/>
    <col min="8006" max="8006" width="0" style="478" hidden="1" customWidth="1"/>
    <col min="8007" max="8007" width="3.7109375" style="478" customWidth="1"/>
    <col min="8008" max="8008" width="11.140625" style="478" bestFit="1" customWidth="1"/>
    <col min="8009" max="8011" width="10.5703125" style="478"/>
    <col min="8012" max="8012" width="10.140625" style="478" customWidth="1"/>
    <col min="8013" max="8241" width="10.5703125" style="478"/>
    <col min="8242" max="8249" width="0" style="478" hidden="1" customWidth="1"/>
    <col min="8250" max="8252" width="3.7109375" style="478" customWidth="1"/>
    <col min="8253" max="8253" width="12.7109375" style="478" customWidth="1"/>
    <col min="8254" max="8254" width="47.42578125" style="478" customWidth="1"/>
    <col min="8255" max="8258" width="0" style="478" hidden="1" customWidth="1"/>
    <col min="8259" max="8259" width="11.7109375" style="478" customWidth="1"/>
    <col min="8260" max="8260" width="6.42578125" style="478" bestFit="1" customWidth="1"/>
    <col min="8261" max="8261" width="11.7109375" style="478" customWidth="1"/>
    <col min="8262" max="8262" width="0" style="478" hidden="1" customWidth="1"/>
    <col min="8263" max="8263" width="3.7109375" style="478" customWidth="1"/>
    <col min="8264" max="8264" width="11.140625" style="478" bestFit="1" customWidth="1"/>
    <col min="8265" max="8267" width="10.5703125" style="478"/>
    <col min="8268" max="8268" width="10.140625" style="478" customWidth="1"/>
    <col min="8269" max="8497" width="10.5703125" style="478"/>
    <col min="8498" max="8505" width="0" style="478" hidden="1" customWidth="1"/>
    <col min="8506" max="8508" width="3.7109375" style="478" customWidth="1"/>
    <col min="8509" max="8509" width="12.7109375" style="478" customWidth="1"/>
    <col min="8510" max="8510" width="47.42578125" style="478" customWidth="1"/>
    <col min="8511" max="8514" width="0" style="478" hidden="1" customWidth="1"/>
    <col min="8515" max="8515" width="11.7109375" style="478" customWidth="1"/>
    <col min="8516" max="8516" width="6.42578125" style="478" bestFit="1" customWidth="1"/>
    <col min="8517" max="8517" width="11.7109375" style="478" customWidth="1"/>
    <col min="8518" max="8518" width="0" style="478" hidden="1" customWidth="1"/>
    <col min="8519" max="8519" width="3.7109375" style="478" customWidth="1"/>
    <col min="8520" max="8520" width="11.140625" style="478" bestFit="1" customWidth="1"/>
    <col min="8521" max="8523" width="10.5703125" style="478"/>
    <col min="8524" max="8524" width="10.140625" style="478" customWidth="1"/>
    <col min="8525" max="8753" width="10.5703125" style="478"/>
    <col min="8754" max="8761" width="0" style="478" hidden="1" customWidth="1"/>
    <col min="8762" max="8764" width="3.7109375" style="478" customWidth="1"/>
    <col min="8765" max="8765" width="12.7109375" style="478" customWidth="1"/>
    <col min="8766" max="8766" width="47.42578125" style="478" customWidth="1"/>
    <col min="8767" max="8770" width="0" style="478" hidden="1" customWidth="1"/>
    <col min="8771" max="8771" width="11.7109375" style="478" customWidth="1"/>
    <col min="8772" max="8772" width="6.42578125" style="478" bestFit="1" customWidth="1"/>
    <col min="8773" max="8773" width="11.7109375" style="478" customWidth="1"/>
    <col min="8774" max="8774" width="0" style="478" hidden="1" customWidth="1"/>
    <col min="8775" max="8775" width="3.7109375" style="478" customWidth="1"/>
    <col min="8776" max="8776" width="11.140625" style="478" bestFit="1" customWidth="1"/>
    <col min="8777" max="8779" width="10.5703125" style="478"/>
    <col min="8780" max="8780" width="10.140625" style="478" customWidth="1"/>
    <col min="8781" max="9009" width="10.5703125" style="478"/>
    <col min="9010" max="9017" width="0" style="478" hidden="1" customWidth="1"/>
    <col min="9018" max="9020" width="3.7109375" style="478" customWidth="1"/>
    <col min="9021" max="9021" width="12.7109375" style="478" customWidth="1"/>
    <col min="9022" max="9022" width="47.42578125" style="478" customWidth="1"/>
    <col min="9023" max="9026" width="0" style="478" hidden="1" customWidth="1"/>
    <col min="9027" max="9027" width="11.7109375" style="478" customWidth="1"/>
    <col min="9028" max="9028" width="6.42578125" style="478" bestFit="1" customWidth="1"/>
    <col min="9029" max="9029" width="11.7109375" style="478" customWidth="1"/>
    <col min="9030" max="9030" width="0" style="478" hidden="1" customWidth="1"/>
    <col min="9031" max="9031" width="3.7109375" style="478" customWidth="1"/>
    <col min="9032" max="9032" width="11.140625" style="478" bestFit="1" customWidth="1"/>
    <col min="9033" max="9035" width="10.5703125" style="478"/>
    <col min="9036" max="9036" width="10.140625" style="478" customWidth="1"/>
    <col min="9037" max="9265" width="10.5703125" style="478"/>
    <col min="9266" max="9273" width="0" style="478" hidden="1" customWidth="1"/>
    <col min="9274" max="9276" width="3.7109375" style="478" customWidth="1"/>
    <col min="9277" max="9277" width="12.7109375" style="478" customWidth="1"/>
    <col min="9278" max="9278" width="47.42578125" style="478" customWidth="1"/>
    <col min="9279" max="9282" width="0" style="478" hidden="1" customWidth="1"/>
    <col min="9283" max="9283" width="11.7109375" style="478" customWidth="1"/>
    <col min="9284" max="9284" width="6.42578125" style="478" bestFit="1" customWidth="1"/>
    <col min="9285" max="9285" width="11.7109375" style="478" customWidth="1"/>
    <col min="9286" max="9286" width="0" style="478" hidden="1" customWidth="1"/>
    <col min="9287" max="9287" width="3.7109375" style="478" customWidth="1"/>
    <col min="9288" max="9288" width="11.140625" style="478" bestFit="1" customWidth="1"/>
    <col min="9289" max="9291" width="10.5703125" style="478"/>
    <col min="9292" max="9292" width="10.140625" style="478" customWidth="1"/>
    <col min="9293" max="9521" width="10.5703125" style="478"/>
    <col min="9522" max="9529" width="0" style="478" hidden="1" customWidth="1"/>
    <col min="9530" max="9532" width="3.7109375" style="478" customWidth="1"/>
    <col min="9533" max="9533" width="12.7109375" style="478" customWidth="1"/>
    <col min="9534" max="9534" width="47.42578125" style="478" customWidth="1"/>
    <col min="9535" max="9538" width="0" style="478" hidden="1" customWidth="1"/>
    <col min="9539" max="9539" width="11.7109375" style="478" customWidth="1"/>
    <col min="9540" max="9540" width="6.42578125" style="478" bestFit="1" customWidth="1"/>
    <col min="9541" max="9541" width="11.7109375" style="478" customWidth="1"/>
    <col min="9542" max="9542" width="0" style="478" hidden="1" customWidth="1"/>
    <col min="9543" max="9543" width="3.7109375" style="478" customWidth="1"/>
    <col min="9544" max="9544" width="11.140625" style="478" bestFit="1" customWidth="1"/>
    <col min="9545" max="9547" width="10.5703125" style="478"/>
    <col min="9548" max="9548" width="10.140625" style="478" customWidth="1"/>
    <col min="9549" max="9777" width="10.5703125" style="478"/>
    <col min="9778" max="9785" width="0" style="478" hidden="1" customWidth="1"/>
    <col min="9786" max="9788" width="3.7109375" style="478" customWidth="1"/>
    <col min="9789" max="9789" width="12.7109375" style="478" customWidth="1"/>
    <col min="9790" max="9790" width="47.42578125" style="478" customWidth="1"/>
    <col min="9791" max="9794" width="0" style="478" hidden="1" customWidth="1"/>
    <col min="9795" max="9795" width="11.7109375" style="478" customWidth="1"/>
    <col min="9796" max="9796" width="6.42578125" style="478" bestFit="1" customWidth="1"/>
    <col min="9797" max="9797" width="11.7109375" style="478" customWidth="1"/>
    <col min="9798" max="9798" width="0" style="478" hidden="1" customWidth="1"/>
    <col min="9799" max="9799" width="3.7109375" style="478" customWidth="1"/>
    <col min="9800" max="9800" width="11.140625" style="478" bestFit="1" customWidth="1"/>
    <col min="9801" max="9803" width="10.5703125" style="478"/>
    <col min="9804" max="9804" width="10.140625" style="478" customWidth="1"/>
    <col min="9805" max="10033" width="10.5703125" style="478"/>
    <col min="10034" max="10041" width="0" style="478" hidden="1" customWidth="1"/>
    <col min="10042" max="10044" width="3.7109375" style="478" customWidth="1"/>
    <col min="10045" max="10045" width="12.7109375" style="478" customWidth="1"/>
    <col min="10046" max="10046" width="47.42578125" style="478" customWidth="1"/>
    <col min="10047" max="10050" width="0" style="478" hidden="1" customWidth="1"/>
    <col min="10051" max="10051" width="11.7109375" style="478" customWidth="1"/>
    <col min="10052" max="10052" width="6.42578125" style="478" bestFit="1" customWidth="1"/>
    <col min="10053" max="10053" width="11.7109375" style="478" customWidth="1"/>
    <col min="10054" max="10054" width="0" style="478" hidden="1" customWidth="1"/>
    <col min="10055" max="10055" width="3.7109375" style="478" customWidth="1"/>
    <col min="10056" max="10056" width="11.140625" style="478" bestFit="1" customWidth="1"/>
    <col min="10057" max="10059" width="10.5703125" style="478"/>
    <col min="10060" max="10060" width="10.140625" style="478" customWidth="1"/>
    <col min="10061" max="10289" width="10.5703125" style="478"/>
    <col min="10290" max="10297" width="0" style="478" hidden="1" customWidth="1"/>
    <col min="10298" max="10300" width="3.7109375" style="478" customWidth="1"/>
    <col min="10301" max="10301" width="12.7109375" style="478" customWidth="1"/>
    <col min="10302" max="10302" width="47.42578125" style="478" customWidth="1"/>
    <col min="10303" max="10306" width="0" style="478" hidden="1" customWidth="1"/>
    <col min="10307" max="10307" width="11.7109375" style="478" customWidth="1"/>
    <col min="10308" max="10308" width="6.42578125" style="478" bestFit="1" customWidth="1"/>
    <col min="10309" max="10309" width="11.7109375" style="478" customWidth="1"/>
    <col min="10310" max="10310" width="0" style="478" hidden="1" customWidth="1"/>
    <col min="10311" max="10311" width="3.7109375" style="478" customWidth="1"/>
    <col min="10312" max="10312" width="11.140625" style="478" bestFit="1" customWidth="1"/>
    <col min="10313" max="10315" width="10.5703125" style="478"/>
    <col min="10316" max="10316" width="10.140625" style="478" customWidth="1"/>
    <col min="10317" max="10545" width="10.5703125" style="478"/>
    <col min="10546" max="10553" width="0" style="478" hidden="1" customWidth="1"/>
    <col min="10554" max="10556" width="3.7109375" style="478" customWidth="1"/>
    <col min="10557" max="10557" width="12.7109375" style="478" customWidth="1"/>
    <col min="10558" max="10558" width="47.42578125" style="478" customWidth="1"/>
    <col min="10559" max="10562" width="0" style="478" hidden="1" customWidth="1"/>
    <col min="10563" max="10563" width="11.7109375" style="478" customWidth="1"/>
    <col min="10564" max="10564" width="6.42578125" style="478" bestFit="1" customWidth="1"/>
    <col min="10565" max="10565" width="11.7109375" style="478" customWidth="1"/>
    <col min="10566" max="10566" width="0" style="478" hidden="1" customWidth="1"/>
    <col min="10567" max="10567" width="3.7109375" style="478" customWidth="1"/>
    <col min="10568" max="10568" width="11.140625" style="478" bestFit="1" customWidth="1"/>
    <col min="10569" max="10571" width="10.5703125" style="478"/>
    <col min="10572" max="10572" width="10.140625" style="478" customWidth="1"/>
    <col min="10573" max="10801" width="10.5703125" style="478"/>
    <col min="10802" max="10809" width="0" style="478" hidden="1" customWidth="1"/>
    <col min="10810" max="10812" width="3.7109375" style="478" customWidth="1"/>
    <col min="10813" max="10813" width="12.7109375" style="478" customWidth="1"/>
    <col min="10814" max="10814" width="47.42578125" style="478" customWidth="1"/>
    <col min="10815" max="10818" width="0" style="478" hidden="1" customWidth="1"/>
    <col min="10819" max="10819" width="11.7109375" style="478" customWidth="1"/>
    <col min="10820" max="10820" width="6.42578125" style="478" bestFit="1" customWidth="1"/>
    <col min="10821" max="10821" width="11.7109375" style="478" customWidth="1"/>
    <col min="10822" max="10822" width="0" style="478" hidden="1" customWidth="1"/>
    <col min="10823" max="10823" width="3.7109375" style="478" customWidth="1"/>
    <col min="10824" max="10824" width="11.140625" style="478" bestFit="1" customWidth="1"/>
    <col min="10825" max="10827" width="10.5703125" style="478"/>
    <col min="10828" max="10828" width="10.140625" style="478" customWidth="1"/>
    <col min="10829" max="11057" width="10.5703125" style="478"/>
    <col min="11058" max="11065" width="0" style="478" hidden="1" customWidth="1"/>
    <col min="11066" max="11068" width="3.7109375" style="478" customWidth="1"/>
    <col min="11069" max="11069" width="12.7109375" style="478" customWidth="1"/>
    <col min="11070" max="11070" width="47.42578125" style="478" customWidth="1"/>
    <col min="11071" max="11074" width="0" style="478" hidden="1" customWidth="1"/>
    <col min="11075" max="11075" width="11.7109375" style="478" customWidth="1"/>
    <col min="11076" max="11076" width="6.42578125" style="478" bestFit="1" customWidth="1"/>
    <col min="11077" max="11077" width="11.7109375" style="478" customWidth="1"/>
    <col min="11078" max="11078" width="0" style="478" hidden="1" customWidth="1"/>
    <col min="11079" max="11079" width="3.7109375" style="478" customWidth="1"/>
    <col min="11080" max="11080" width="11.140625" style="478" bestFit="1" customWidth="1"/>
    <col min="11081" max="11083" width="10.5703125" style="478"/>
    <col min="11084" max="11084" width="10.140625" style="478" customWidth="1"/>
    <col min="11085" max="11313" width="10.5703125" style="478"/>
    <col min="11314" max="11321" width="0" style="478" hidden="1" customWidth="1"/>
    <col min="11322" max="11324" width="3.7109375" style="478" customWidth="1"/>
    <col min="11325" max="11325" width="12.7109375" style="478" customWidth="1"/>
    <col min="11326" max="11326" width="47.42578125" style="478" customWidth="1"/>
    <col min="11327" max="11330" width="0" style="478" hidden="1" customWidth="1"/>
    <col min="11331" max="11331" width="11.7109375" style="478" customWidth="1"/>
    <col min="11332" max="11332" width="6.42578125" style="478" bestFit="1" customWidth="1"/>
    <col min="11333" max="11333" width="11.7109375" style="478" customWidth="1"/>
    <col min="11334" max="11334" width="0" style="478" hidden="1" customWidth="1"/>
    <col min="11335" max="11335" width="3.7109375" style="478" customWidth="1"/>
    <col min="11336" max="11336" width="11.140625" style="478" bestFit="1" customWidth="1"/>
    <col min="11337" max="11339" width="10.5703125" style="478"/>
    <col min="11340" max="11340" width="10.140625" style="478" customWidth="1"/>
    <col min="11341" max="11569" width="10.5703125" style="478"/>
    <col min="11570" max="11577" width="0" style="478" hidden="1" customWidth="1"/>
    <col min="11578" max="11580" width="3.7109375" style="478" customWidth="1"/>
    <col min="11581" max="11581" width="12.7109375" style="478" customWidth="1"/>
    <col min="11582" max="11582" width="47.42578125" style="478" customWidth="1"/>
    <col min="11583" max="11586" width="0" style="478" hidden="1" customWidth="1"/>
    <col min="11587" max="11587" width="11.7109375" style="478" customWidth="1"/>
    <col min="11588" max="11588" width="6.42578125" style="478" bestFit="1" customWidth="1"/>
    <col min="11589" max="11589" width="11.7109375" style="478" customWidth="1"/>
    <col min="11590" max="11590" width="0" style="478" hidden="1" customWidth="1"/>
    <col min="11591" max="11591" width="3.7109375" style="478" customWidth="1"/>
    <col min="11592" max="11592" width="11.140625" style="478" bestFit="1" customWidth="1"/>
    <col min="11593" max="11595" width="10.5703125" style="478"/>
    <col min="11596" max="11596" width="10.140625" style="478" customWidth="1"/>
    <col min="11597" max="11825" width="10.5703125" style="478"/>
    <col min="11826" max="11833" width="0" style="478" hidden="1" customWidth="1"/>
    <col min="11834" max="11836" width="3.7109375" style="478" customWidth="1"/>
    <col min="11837" max="11837" width="12.7109375" style="478" customWidth="1"/>
    <col min="11838" max="11838" width="47.42578125" style="478" customWidth="1"/>
    <col min="11839" max="11842" width="0" style="478" hidden="1" customWidth="1"/>
    <col min="11843" max="11843" width="11.7109375" style="478" customWidth="1"/>
    <col min="11844" max="11844" width="6.42578125" style="478" bestFit="1" customWidth="1"/>
    <col min="11845" max="11845" width="11.7109375" style="478" customWidth="1"/>
    <col min="11846" max="11846" width="0" style="478" hidden="1" customWidth="1"/>
    <col min="11847" max="11847" width="3.7109375" style="478" customWidth="1"/>
    <col min="11848" max="11848" width="11.140625" style="478" bestFit="1" customWidth="1"/>
    <col min="11849" max="11851" width="10.5703125" style="478"/>
    <col min="11852" max="11852" width="10.140625" style="478" customWidth="1"/>
    <col min="11853" max="12081" width="10.5703125" style="478"/>
    <col min="12082" max="12089" width="0" style="478" hidden="1" customWidth="1"/>
    <col min="12090" max="12092" width="3.7109375" style="478" customWidth="1"/>
    <col min="12093" max="12093" width="12.7109375" style="478" customWidth="1"/>
    <col min="12094" max="12094" width="47.42578125" style="478" customWidth="1"/>
    <col min="12095" max="12098" width="0" style="478" hidden="1" customWidth="1"/>
    <col min="12099" max="12099" width="11.7109375" style="478" customWidth="1"/>
    <col min="12100" max="12100" width="6.42578125" style="478" bestFit="1" customWidth="1"/>
    <col min="12101" max="12101" width="11.7109375" style="478" customWidth="1"/>
    <col min="12102" max="12102" width="0" style="478" hidden="1" customWidth="1"/>
    <col min="12103" max="12103" width="3.7109375" style="478" customWidth="1"/>
    <col min="12104" max="12104" width="11.140625" style="478" bestFit="1" customWidth="1"/>
    <col min="12105" max="12107" width="10.5703125" style="478"/>
    <col min="12108" max="12108" width="10.140625" style="478" customWidth="1"/>
    <col min="12109" max="12337" width="10.5703125" style="478"/>
    <col min="12338" max="12345" width="0" style="478" hidden="1" customWidth="1"/>
    <col min="12346" max="12348" width="3.7109375" style="478" customWidth="1"/>
    <col min="12349" max="12349" width="12.7109375" style="478" customWidth="1"/>
    <col min="12350" max="12350" width="47.42578125" style="478" customWidth="1"/>
    <col min="12351" max="12354" width="0" style="478" hidden="1" customWidth="1"/>
    <col min="12355" max="12355" width="11.7109375" style="478" customWidth="1"/>
    <col min="12356" max="12356" width="6.42578125" style="478" bestFit="1" customWidth="1"/>
    <col min="12357" max="12357" width="11.7109375" style="478" customWidth="1"/>
    <col min="12358" max="12358" width="0" style="478" hidden="1" customWidth="1"/>
    <col min="12359" max="12359" width="3.7109375" style="478" customWidth="1"/>
    <col min="12360" max="12360" width="11.140625" style="478" bestFit="1" customWidth="1"/>
    <col min="12361" max="12363" width="10.5703125" style="478"/>
    <col min="12364" max="12364" width="10.140625" style="478" customWidth="1"/>
    <col min="12365" max="12593" width="10.5703125" style="478"/>
    <col min="12594" max="12601" width="0" style="478" hidden="1" customWidth="1"/>
    <col min="12602" max="12604" width="3.7109375" style="478" customWidth="1"/>
    <col min="12605" max="12605" width="12.7109375" style="478" customWidth="1"/>
    <col min="12606" max="12606" width="47.42578125" style="478" customWidth="1"/>
    <col min="12607" max="12610" width="0" style="478" hidden="1" customWidth="1"/>
    <col min="12611" max="12611" width="11.7109375" style="478" customWidth="1"/>
    <col min="12612" max="12612" width="6.42578125" style="478" bestFit="1" customWidth="1"/>
    <col min="12613" max="12613" width="11.7109375" style="478" customWidth="1"/>
    <col min="12614" max="12614" width="0" style="478" hidden="1" customWidth="1"/>
    <col min="12615" max="12615" width="3.7109375" style="478" customWidth="1"/>
    <col min="12616" max="12616" width="11.140625" style="478" bestFit="1" customWidth="1"/>
    <col min="12617" max="12619" width="10.5703125" style="478"/>
    <col min="12620" max="12620" width="10.140625" style="478" customWidth="1"/>
    <col min="12621" max="12849" width="10.5703125" style="478"/>
    <col min="12850" max="12857" width="0" style="478" hidden="1" customWidth="1"/>
    <col min="12858" max="12860" width="3.7109375" style="478" customWidth="1"/>
    <col min="12861" max="12861" width="12.7109375" style="478" customWidth="1"/>
    <col min="12862" max="12862" width="47.42578125" style="478" customWidth="1"/>
    <col min="12863" max="12866" width="0" style="478" hidden="1" customWidth="1"/>
    <col min="12867" max="12867" width="11.7109375" style="478" customWidth="1"/>
    <col min="12868" max="12868" width="6.42578125" style="478" bestFit="1" customWidth="1"/>
    <col min="12869" max="12869" width="11.7109375" style="478" customWidth="1"/>
    <col min="12870" max="12870" width="0" style="478" hidden="1" customWidth="1"/>
    <col min="12871" max="12871" width="3.7109375" style="478" customWidth="1"/>
    <col min="12872" max="12872" width="11.140625" style="478" bestFit="1" customWidth="1"/>
    <col min="12873" max="12875" width="10.5703125" style="478"/>
    <col min="12876" max="12876" width="10.140625" style="478" customWidth="1"/>
    <col min="12877" max="13105" width="10.5703125" style="478"/>
    <col min="13106" max="13113" width="0" style="478" hidden="1" customWidth="1"/>
    <col min="13114" max="13116" width="3.7109375" style="478" customWidth="1"/>
    <col min="13117" max="13117" width="12.7109375" style="478" customWidth="1"/>
    <col min="13118" max="13118" width="47.42578125" style="478" customWidth="1"/>
    <col min="13119" max="13122" width="0" style="478" hidden="1" customWidth="1"/>
    <col min="13123" max="13123" width="11.7109375" style="478" customWidth="1"/>
    <col min="13124" max="13124" width="6.42578125" style="478" bestFit="1" customWidth="1"/>
    <col min="13125" max="13125" width="11.7109375" style="478" customWidth="1"/>
    <col min="13126" max="13126" width="0" style="478" hidden="1" customWidth="1"/>
    <col min="13127" max="13127" width="3.7109375" style="478" customWidth="1"/>
    <col min="13128" max="13128" width="11.140625" style="478" bestFit="1" customWidth="1"/>
    <col min="13129" max="13131" width="10.5703125" style="478"/>
    <col min="13132" max="13132" width="10.140625" style="478" customWidth="1"/>
    <col min="13133" max="13361" width="10.5703125" style="478"/>
    <col min="13362" max="13369" width="0" style="478" hidden="1" customWidth="1"/>
    <col min="13370" max="13372" width="3.7109375" style="478" customWidth="1"/>
    <col min="13373" max="13373" width="12.7109375" style="478" customWidth="1"/>
    <col min="13374" max="13374" width="47.42578125" style="478" customWidth="1"/>
    <col min="13375" max="13378" width="0" style="478" hidden="1" customWidth="1"/>
    <col min="13379" max="13379" width="11.7109375" style="478" customWidth="1"/>
    <col min="13380" max="13380" width="6.42578125" style="478" bestFit="1" customWidth="1"/>
    <col min="13381" max="13381" width="11.7109375" style="478" customWidth="1"/>
    <col min="13382" max="13382" width="0" style="478" hidden="1" customWidth="1"/>
    <col min="13383" max="13383" width="3.7109375" style="478" customWidth="1"/>
    <col min="13384" max="13384" width="11.140625" style="478" bestFit="1" customWidth="1"/>
    <col min="13385" max="13387" width="10.5703125" style="478"/>
    <col min="13388" max="13388" width="10.140625" style="478" customWidth="1"/>
    <col min="13389" max="13617" width="10.5703125" style="478"/>
    <col min="13618" max="13625" width="0" style="478" hidden="1" customWidth="1"/>
    <col min="13626" max="13628" width="3.7109375" style="478" customWidth="1"/>
    <col min="13629" max="13629" width="12.7109375" style="478" customWidth="1"/>
    <col min="13630" max="13630" width="47.42578125" style="478" customWidth="1"/>
    <col min="13631" max="13634" width="0" style="478" hidden="1" customWidth="1"/>
    <col min="13635" max="13635" width="11.7109375" style="478" customWidth="1"/>
    <col min="13636" max="13636" width="6.42578125" style="478" bestFit="1" customWidth="1"/>
    <col min="13637" max="13637" width="11.7109375" style="478" customWidth="1"/>
    <col min="13638" max="13638" width="0" style="478" hidden="1" customWidth="1"/>
    <col min="13639" max="13639" width="3.7109375" style="478" customWidth="1"/>
    <col min="13640" max="13640" width="11.140625" style="478" bestFit="1" customWidth="1"/>
    <col min="13641" max="13643" width="10.5703125" style="478"/>
    <col min="13644" max="13644" width="10.140625" style="478" customWidth="1"/>
    <col min="13645" max="13873" width="10.5703125" style="478"/>
    <col min="13874" max="13881" width="0" style="478" hidden="1" customWidth="1"/>
    <col min="13882" max="13884" width="3.7109375" style="478" customWidth="1"/>
    <col min="13885" max="13885" width="12.7109375" style="478" customWidth="1"/>
    <col min="13886" max="13886" width="47.42578125" style="478" customWidth="1"/>
    <col min="13887" max="13890" width="0" style="478" hidden="1" customWidth="1"/>
    <col min="13891" max="13891" width="11.7109375" style="478" customWidth="1"/>
    <col min="13892" max="13892" width="6.42578125" style="478" bestFit="1" customWidth="1"/>
    <col min="13893" max="13893" width="11.7109375" style="478" customWidth="1"/>
    <col min="13894" max="13894" width="0" style="478" hidden="1" customWidth="1"/>
    <col min="13895" max="13895" width="3.7109375" style="478" customWidth="1"/>
    <col min="13896" max="13896" width="11.140625" style="478" bestFit="1" customWidth="1"/>
    <col min="13897" max="13899" width="10.5703125" style="478"/>
    <col min="13900" max="13900" width="10.140625" style="478" customWidth="1"/>
    <col min="13901" max="14129" width="10.5703125" style="478"/>
    <col min="14130" max="14137" width="0" style="478" hidden="1" customWidth="1"/>
    <col min="14138" max="14140" width="3.7109375" style="478" customWidth="1"/>
    <col min="14141" max="14141" width="12.7109375" style="478" customWidth="1"/>
    <col min="14142" max="14142" width="47.42578125" style="478" customWidth="1"/>
    <col min="14143" max="14146" width="0" style="478" hidden="1" customWidth="1"/>
    <col min="14147" max="14147" width="11.7109375" style="478" customWidth="1"/>
    <col min="14148" max="14148" width="6.42578125" style="478" bestFit="1" customWidth="1"/>
    <col min="14149" max="14149" width="11.7109375" style="478" customWidth="1"/>
    <col min="14150" max="14150" width="0" style="478" hidden="1" customWidth="1"/>
    <col min="14151" max="14151" width="3.7109375" style="478" customWidth="1"/>
    <col min="14152" max="14152" width="11.140625" style="478" bestFit="1" customWidth="1"/>
    <col min="14153" max="14155" width="10.5703125" style="478"/>
    <col min="14156" max="14156" width="10.140625" style="478" customWidth="1"/>
    <col min="14157" max="14385" width="10.5703125" style="478"/>
    <col min="14386" max="14393" width="0" style="478" hidden="1" customWidth="1"/>
    <col min="14394" max="14396" width="3.7109375" style="478" customWidth="1"/>
    <col min="14397" max="14397" width="12.7109375" style="478" customWidth="1"/>
    <col min="14398" max="14398" width="47.42578125" style="478" customWidth="1"/>
    <col min="14399" max="14402" width="0" style="478" hidden="1" customWidth="1"/>
    <col min="14403" max="14403" width="11.7109375" style="478" customWidth="1"/>
    <col min="14404" max="14404" width="6.42578125" style="478" bestFit="1" customWidth="1"/>
    <col min="14405" max="14405" width="11.7109375" style="478" customWidth="1"/>
    <col min="14406" max="14406" width="0" style="478" hidden="1" customWidth="1"/>
    <col min="14407" max="14407" width="3.7109375" style="478" customWidth="1"/>
    <col min="14408" max="14408" width="11.140625" style="478" bestFit="1" customWidth="1"/>
    <col min="14409" max="14411" width="10.5703125" style="478"/>
    <col min="14412" max="14412" width="10.140625" style="478" customWidth="1"/>
    <col min="14413" max="14641" width="10.5703125" style="478"/>
    <col min="14642" max="14649" width="0" style="478" hidden="1" customWidth="1"/>
    <col min="14650" max="14652" width="3.7109375" style="478" customWidth="1"/>
    <col min="14653" max="14653" width="12.7109375" style="478" customWidth="1"/>
    <col min="14654" max="14654" width="47.42578125" style="478" customWidth="1"/>
    <col min="14655" max="14658" width="0" style="478" hidden="1" customWidth="1"/>
    <col min="14659" max="14659" width="11.7109375" style="478" customWidth="1"/>
    <col min="14660" max="14660" width="6.42578125" style="478" bestFit="1" customWidth="1"/>
    <col min="14661" max="14661" width="11.7109375" style="478" customWidth="1"/>
    <col min="14662" max="14662" width="0" style="478" hidden="1" customWidth="1"/>
    <col min="14663" max="14663" width="3.7109375" style="478" customWidth="1"/>
    <col min="14664" max="14664" width="11.140625" style="478" bestFit="1" customWidth="1"/>
    <col min="14665" max="14667" width="10.5703125" style="478"/>
    <col min="14668" max="14668" width="10.140625" style="478" customWidth="1"/>
    <col min="14669" max="14897" width="10.5703125" style="478"/>
    <col min="14898" max="14905" width="0" style="478" hidden="1" customWidth="1"/>
    <col min="14906" max="14908" width="3.7109375" style="478" customWidth="1"/>
    <col min="14909" max="14909" width="12.7109375" style="478" customWidth="1"/>
    <col min="14910" max="14910" width="47.42578125" style="478" customWidth="1"/>
    <col min="14911" max="14914" width="0" style="478" hidden="1" customWidth="1"/>
    <col min="14915" max="14915" width="11.7109375" style="478" customWidth="1"/>
    <col min="14916" max="14916" width="6.42578125" style="478" bestFit="1" customWidth="1"/>
    <col min="14917" max="14917" width="11.7109375" style="478" customWidth="1"/>
    <col min="14918" max="14918" width="0" style="478" hidden="1" customWidth="1"/>
    <col min="14919" max="14919" width="3.7109375" style="478" customWidth="1"/>
    <col min="14920" max="14920" width="11.140625" style="478" bestFit="1" customWidth="1"/>
    <col min="14921" max="14923" width="10.5703125" style="478"/>
    <col min="14924" max="14924" width="10.140625" style="478" customWidth="1"/>
    <col min="14925" max="15153" width="10.5703125" style="478"/>
    <col min="15154" max="15161" width="0" style="478" hidden="1" customWidth="1"/>
    <col min="15162" max="15164" width="3.7109375" style="478" customWidth="1"/>
    <col min="15165" max="15165" width="12.7109375" style="478" customWidth="1"/>
    <col min="15166" max="15166" width="47.42578125" style="478" customWidth="1"/>
    <col min="15167" max="15170" width="0" style="478" hidden="1" customWidth="1"/>
    <col min="15171" max="15171" width="11.7109375" style="478" customWidth="1"/>
    <col min="15172" max="15172" width="6.42578125" style="478" bestFit="1" customWidth="1"/>
    <col min="15173" max="15173" width="11.7109375" style="478" customWidth="1"/>
    <col min="15174" max="15174" width="0" style="478" hidden="1" customWidth="1"/>
    <col min="15175" max="15175" width="3.7109375" style="478" customWidth="1"/>
    <col min="15176" max="15176" width="11.140625" style="478" bestFit="1" customWidth="1"/>
    <col min="15177" max="15179" width="10.5703125" style="478"/>
    <col min="15180" max="15180" width="10.140625" style="478" customWidth="1"/>
    <col min="15181" max="15409" width="10.5703125" style="478"/>
    <col min="15410" max="15417" width="0" style="478" hidden="1" customWidth="1"/>
    <col min="15418" max="15420" width="3.7109375" style="478" customWidth="1"/>
    <col min="15421" max="15421" width="12.7109375" style="478" customWidth="1"/>
    <col min="15422" max="15422" width="47.42578125" style="478" customWidth="1"/>
    <col min="15423" max="15426" width="0" style="478" hidden="1" customWidth="1"/>
    <col min="15427" max="15427" width="11.7109375" style="478" customWidth="1"/>
    <col min="15428" max="15428" width="6.42578125" style="478" bestFit="1" customWidth="1"/>
    <col min="15429" max="15429" width="11.7109375" style="478" customWidth="1"/>
    <col min="15430" max="15430" width="0" style="478" hidden="1" customWidth="1"/>
    <col min="15431" max="15431" width="3.7109375" style="478" customWidth="1"/>
    <col min="15432" max="15432" width="11.140625" style="478" bestFit="1" customWidth="1"/>
    <col min="15433" max="15435" width="10.5703125" style="478"/>
    <col min="15436" max="15436" width="10.140625" style="478" customWidth="1"/>
    <col min="15437" max="15665" width="10.5703125" style="478"/>
    <col min="15666" max="15673" width="0" style="478" hidden="1" customWidth="1"/>
    <col min="15674" max="15676" width="3.7109375" style="478" customWidth="1"/>
    <col min="15677" max="15677" width="12.7109375" style="478" customWidth="1"/>
    <col min="15678" max="15678" width="47.42578125" style="478" customWidth="1"/>
    <col min="15679" max="15682" width="0" style="478" hidden="1" customWidth="1"/>
    <col min="15683" max="15683" width="11.7109375" style="478" customWidth="1"/>
    <col min="15684" max="15684" width="6.42578125" style="478" bestFit="1" customWidth="1"/>
    <col min="15685" max="15685" width="11.7109375" style="478" customWidth="1"/>
    <col min="15686" max="15686" width="0" style="478" hidden="1" customWidth="1"/>
    <col min="15687" max="15687" width="3.7109375" style="478" customWidth="1"/>
    <col min="15688" max="15688" width="11.140625" style="478" bestFit="1" customWidth="1"/>
    <col min="15689" max="15691" width="10.5703125" style="478"/>
    <col min="15692" max="15692" width="10.140625" style="478" customWidth="1"/>
    <col min="15693" max="15921" width="10.5703125" style="478"/>
    <col min="15922" max="15929" width="0" style="478" hidden="1" customWidth="1"/>
    <col min="15930" max="15932" width="3.7109375" style="478" customWidth="1"/>
    <col min="15933" max="15933" width="12.7109375" style="478" customWidth="1"/>
    <col min="15934" max="15934" width="47.42578125" style="478" customWidth="1"/>
    <col min="15935" max="15938" width="0" style="478" hidden="1" customWidth="1"/>
    <col min="15939" max="15939" width="11.7109375" style="478" customWidth="1"/>
    <col min="15940" max="15940" width="6.42578125" style="478" bestFit="1" customWidth="1"/>
    <col min="15941" max="15941" width="11.7109375" style="478" customWidth="1"/>
    <col min="15942" max="15942" width="0" style="478" hidden="1" customWidth="1"/>
    <col min="15943" max="15943" width="3.7109375" style="478" customWidth="1"/>
    <col min="15944" max="15944" width="11.140625" style="478" bestFit="1" customWidth="1"/>
    <col min="15945" max="15947" width="10.5703125" style="478"/>
    <col min="15948" max="15948" width="10.140625" style="478" customWidth="1"/>
    <col min="15949" max="16177" width="10.5703125" style="478"/>
    <col min="16178" max="16185" width="0" style="478" hidden="1" customWidth="1"/>
    <col min="16186" max="16188" width="3.7109375" style="478" customWidth="1"/>
    <col min="16189" max="16189" width="12.7109375" style="478" customWidth="1"/>
    <col min="16190" max="16190" width="47.42578125" style="478" customWidth="1"/>
    <col min="16191" max="16194" width="0" style="478" hidden="1" customWidth="1"/>
    <col min="16195" max="16195" width="11.7109375" style="478" customWidth="1"/>
    <col min="16196" max="16196" width="6.42578125" style="478" bestFit="1" customWidth="1"/>
    <col min="16197" max="16197" width="11.7109375" style="478" customWidth="1"/>
    <col min="16198" max="16198" width="0" style="478" hidden="1" customWidth="1"/>
    <col min="16199" max="16199" width="3.7109375" style="478" customWidth="1"/>
    <col min="16200" max="16200" width="11.140625" style="478" bestFit="1" customWidth="1"/>
    <col min="16201" max="16203" width="10.5703125" style="478"/>
    <col min="16204" max="16204" width="10.140625" style="478" customWidth="1"/>
    <col min="16205" max="16384" width="10.5703125" style="478"/>
  </cols>
  <sheetData>
    <row r="1" spans="7:83" hidden="1"/>
    <row r="2" spans="7:83" hidden="1"/>
    <row r="3" spans="7:83" hidden="1"/>
    <row r="4" spans="7:83" ht="3" customHeight="1">
      <c r="J4" s="483"/>
      <c r="K4" s="483"/>
      <c r="L4" s="479"/>
      <c r="M4" s="479"/>
      <c r="N4" s="479"/>
      <c r="O4" s="486"/>
      <c r="P4" s="486"/>
      <c r="Q4" s="486"/>
      <c r="R4" s="486"/>
      <c r="S4" s="486"/>
      <c r="T4" s="486"/>
      <c r="U4" s="479"/>
      <c r="V4" s="1000"/>
      <c r="W4" s="1000"/>
      <c r="X4" s="1000"/>
      <c r="Y4" s="1000"/>
      <c r="Z4" s="1000"/>
      <c r="AA4" s="1000"/>
      <c r="AB4" s="993"/>
      <c r="AC4" s="1000"/>
      <c r="AD4" s="1000"/>
      <c r="AE4" s="1000"/>
      <c r="AF4" s="1000"/>
      <c r="AG4" s="1000"/>
      <c r="AH4" s="1000"/>
      <c r="AI4" s="993"/>
      <c r="AJ4" s="1000"/>
      <c r="AK4" s="1000"/>
      <c r="AL4" s="1000"/>
      <c r="AM4" s="1000"/>
      <c r="AN4" s="1000"/>
      <c r="AO4" s="1000"/>
      <c r="AP4" s="993"/>
      <c r="AQ4" s="1000"/>
      <c r="AR4" s="1000"/>
      <c r="AS4" s="1000"/>
      <c r="AT4" s="1000"/>
      <c r="AU4" s="1000"/>
      <c r="AV4" s="1000"/>
      <c r="AW4" s="993"/>
      <c r="AX4" s="1000"/>
      <c r="AY4" s="1000"/>
      <c r="AZ4" s="1000"/>
      <c r="BA4" s="1000"/>
      <c r="BB4" s="1000"/>
      <c r="BC4" s="1000"/>
      <c r="BD4" s="993"/>
      <c r="BE4" s="1000"/>
      <c r="BF4" s="1000"/>
      <c r="BG4" s="1000"/>
      <c r="BH4" s="1000"/>
      <c r="BI4" s="1000"/>
      <c r="BJ4" s="1000"/>
      <c r="BK4" s="993"/>
      <c r="BL4" s="1000"/>
      <c r="BM4" s="1000"/>
      <c r="BN4" s="1000"/>
      <c r="BO4" s="1000"/>
      <c r="BP4" s="1000"/>
      <c r="BQ4" s="1000"/>
      <c r="BR4" s="993"/>
    </row>
    <row r="5" spans="7:83" ht="22.5" customHeight="1">
      <c r="J5" s="483"/>
      <c r="K5" s="483"/>
      <c r="L5" s="1232" t="s">
        <v>658</v>
      </c>
      <c r="M5" s="1232"/>
      <c r="N5" s="1232"/>
      <c r="O5" s="1232"/>
      <c r="P5" s="1232"/>
      <c r="Q5" s="1232"/>
      <c r="R5" s="1232"/>
      <c r="S5" s="1232"/>
      <c r="T5" s="1232"/>
      <c r="U5" s="499"/>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row>
    <row r="6" spans="7:83" ht="3" customHeight="1">
      <c r="J6" s="483"/>
      <c r="K6" s="483"/>
      <c r="L6" s="479"/>
      <c r="M6" s="479"/>
      <c r="N6" s="479"/>
      <c r="O6" s="482"/>
      <c r="P6" s="482"/>
      <c r="Q6" s="482"/>
      <c r="R6" s="482"/>
      <c r="S6" s="482"/>
      <c r="T6" s="482"/>
      <c r="U6" s="479"/>
      <c r="V6" s="757"/>
      <c r="W6" s="757"/>
      <c r="X6" s="757"/>
      <c r="Y6" s="757"/>
      <c r="Z6" s="757"/>
      <c r="AA6" s="757"/>
      <c r="AB6" s="993"/>
      <c r="AC6" s="757"/>
      <c r="AD6" s="757"/>
      <c r="AE6" s="757"/>
      <c r="AF6" s="757"/>
      <c r="AG6" s="757"/>
      <c r="AH6" s="757"/>
      <c r="AI6" s="993"/>
      <c r="AJ6" s="757"/>
      <c r="AK6" s="757"/>
      <c r="AL6" s="757"/>
      <c r="AM6" s="757"/>
      <c r="AN6" s="757"/>
      <c r="AO6" s="757"/>
      <c r="AP6" s="993"/>
      <c r="AQ6" s="757"/>
      <c r="AR6" s="757"/>
      <c r="AS6" s="757"/>
      <c r="AT6" s="757"/>
      <c r="AU6" s="757"/>
      <c r="AV6" s="757"/>
      <c r="AW6" s="993"/>
      <c r="AX6" s="757"/>
      <c r="AY6" s="757"/>
      <c r="AZ6" s="757"/>
      <c r="BA6" s="757"/>
      <c r="BB6" s="757"/>
      <c r="BC6" s="757"/>
      <c r="BD6" s="993"/>
      <c r="BE6" s="757"/>
      <c r="BF6" s="757"/>
      <c r="BG6" s="757"/>
      <c r="BH6" s="757"/>
      <c r="BI6" s="757"/>
      <c r="BJ6" s="757"/>
      <c r="BK6" s="993"/>
      <c r="BL6" s="757"/>
      <c r="BM6" s="757"/>
      <c r="BN6" s="757"/>
      <c r="BO6" s="757"/>
      <c r="BP6" s="757"/>
      <c r="BQ6" s="757"/>
      <c r="BR6" s="993"/>
    </row>
    <row r="7" spans="7:83" s="525" customFormat="1" ht="22.5">
      <c r="G7" s="533"/>
      <c r="H7" s="53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U7" s="587"/>
      <c r="BV7" s="587"/>
      <c r="BW7" s="587"/>
      <c r="BX7" s="587"/>
      <c r="BY7" s="587"/>
      <c r="BZ7" s="587"/>
      <c r="CA7" s="587"/>
      <c r="CB7" s="587"/>
      <c r="CC7" s="587"/>
      <c r="CD7" s="587"/>
      <c r="CE7" s="587"/>
    </row>
    <row r="8" spans="7:83" s="493" customFormat="1" ht="18.75">
      <c r="G8" s="492"/>
      <c r="H8" s="492"/>
      <c r="L8" s="501"/>
      <c r="M8" s="619" t="s">
        <v>597</v>
      </c>
      <c r="N8" s="668"/>
      <c r="O8" s="1250" t="str">
        <f>IF(datePr_ch="",IF(datePr="","",datePr),datePr_ch)</f>
        <v>27.11.2019</v>
      </c>
      <c r="P8" s="1251"/>
      <c r="Q8" s="1251"/>
      <c r="R8" s="1251"/>
      <c r="S8" s="1251"/>
      <c r="T8" s="1252"/>
      <c r="U8" s="6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U8" s="507"/>
      <c r="BV8" s="507"/>
      <c r="BW8" s="507"/>
      <c r="BX8" s="507"/>
      <c r="BY8" s="507"/>
      <c r="BZ8" s="507"/>
      <c r="CA8" s="507"/>
      <c r="CB8" s="507"/>
      <c r="CC8" s="507"/>
      <c r="CD8" s="507"/>
      <c r="CE8" s="507"/>
    </row>
    <row r="9" spans="7:83" s="493" customFormat="1" ht="18.75">
      <c r="G9" s="492"/>
      <c r="H9" s="492"/>
      <c r="L9" s="554"/>
      <c r="M9" s="619" t="s">
        <v>596</v>
      </c>
      <c r="N9" s="668"/>
      <c r="O9" s="1250" t="str">
        <f>IF(numberPr_ch="",IF(numberPr="","",numberPr),numberPr_ch)</f>
        <v>5-49/тэ</v>
      </c>
      <c r="P9" s="1251"/>
      <c r="Q9" s="1251"/>
      <c r="R9" s="1251"/>
      <c r="S9" s="1251"/>
      <c r="T9" s="1252"/>
      <c r="U9" s="6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U9" s="507"/>
      <c r="BV9" s="507"/>
      <c r="BW9" s="507"/>
      <c r="BX9" s="507"/>
      <c r="BY9" s="507"/>
      <c r="BZ9" s="507"/>
      <c r="CA9" s="507"/>
      <c r="CB9" s="507"/>
      <c r="CC9" s="507"/>
      <c r="CD9" s="507"/>
      <c r="CE9" s="507"/>
    </row>
    <row r="10" spans="7:83" s="493" customFormat="1" ht="18.75">
      <c r="G10" s="492"/>
      <c r="H10" s="4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U10" s="507"/>
      <c r="BV10" s="507"/>
      <c r="BW10" s="507"/>
      <c r="BX10" s="507"/>
      <c r="BY10" s="507"/>
      <c r="BZ10" s="507"/>
      <c r="CA10" s="507"/>
      <c r="CB10" s="507"/>
      <c r="CC10" s="507"/>
      <c r="CD10" s="507"/>
      <c r="CE10" s="507"/>
    </row>
    <row r="11" spans="7:83" s="493" customFormat="1" ht="11.25" hidden="1">
      <c r="G11" s="492"/>
      <c r="H11" s="492"/>
      <c r="L11" s="1233"/>
      <c r="M11" s="1233"/>
      <c r="N11" s="490"/>
      <c r="O11" s="1256"/>
      <c r="P11" s="1256"/>
      <c r="Q11" s="1256"/>
      <c r="R11" s="1256"/>
      <c r="S11" s="1256"/>
      <c r="T11" s="1256"/>
      <c r="U11" s="505" t="s">
        <v>373</v>
      </c>
      <c r="V11" s="1256"/>
      <c r="W11" s="1256"/>
      <c r="X11" s="1256"/>
      <c r="Y11" s="1256"/>
      <c r="Z11" s="1256"/>
      <c r="AA11" s="1256"/>
      <c r="AB11" s="1013" t="s">
        <v>373</v>
      </c>
      <c r="AC11" s="1256"/>
      <c r="AD11" s="1256"/>
      <c r="AE11" s="1256"/>
      <c r="AF11" s="1256"/>
      <c r="AG11" s="1256"/>
      <c r="AH11" s="1256"/>
      <c r="AI11" s="1013" t="s">
        <v>373</v>
      </c>
      <c r="AJ11" s="1256"/>
      <c r="AK11" s="1256"/>
      <c r="AL11" s="1256"/>
      <c r="AM11" s="1256"/>
      <c r="AN11" s="1256"/>
      <c r="AO11" s="1256"/>
      <c r="AP11" s="1013" t="s">
        <v>373</v>
      </c>
      <c r="AQ11" s="1256"/>
      <c r="AR11" s="1256"/>
      <c r="AS11" s="1256"/>
      <c r="AT11" s="1256"/>
      <c r="AU11" s="1256"/>
      <c r="AV11" s="1256"/>
      <c r="AW11" s="1013" t="s">
        <v>373</v>
      </c>
      <c r="AX11" s="1256"/>
      <c r="AY11" s="1256"/>
      <c r="AZ11" s="1256"/>
      <c r="BA11" s="1256"/>
      <c r="BB11" s="1256"/>
      <c r="BC11" s="1256"/>
      <c r="BD11" s="1013" t="s">
        <v>373</v>
      </c>
      <c r="BE11" s="1256"/>
      <c r="BF11" s="1256"/>
      <c r="BG11" s="1256"/>
      <c r="BH11" s="1256"/>
      <c r="BI11" s="1256"/>
      <c r="BJ11" s="1256"/>
      <c r="BK11" s="1013" t="s">
        <v>373</v>
      </c>
      <c r="BL11" s="1256"/>
      <c r="BM11" s="1256"/>
      <c r="BN11" s="1256"/>
      <c r="BO11" s="1256"/>
      <c r="BP11" s="1256"/>
      <c r="BQ11" s="1256"/>
      <c r="BR11" s="1013" t="s">
        <v>373</v>
      </c>
      <c r="BU11" s="507"/>
      <c r="BV11" s="507"/>
      <c r="BW11" s="507"/>
      <c r="BX11" s="507"/>
      <c r="BY11" s="507"/>
      <c r="BZ11" s="507"/>
      <c r="CA11" s="507"/>
      <c r="CB11" s="507"/>
      <c r="CC11" s="507"/>
      <c r="CD11" s="507"/>
      <c r="CE11" s="507"/>
    </row>
    <row r="12" spans="7:83">
      <c r="J12" s="483"/>
      <c r="K12" s="483"/>
      <c r="L12" s="479"/>
      <c r="M12" s="479"/>
      <c r="N12" s="479"/>
      <c r="O12" s="1254"/>
      <c r="P12" s="1254"/>
      <c r="Q12" s="1254"/>
      <c r="R12" s="1254"/>
      <c r="S12" s="1254"/>
      <c r="T12" s="1254"/>
      <c r="U12" s="1254"/>
      <c r="V12" s="1254" t="s">
        <v>3383</v>
      </c>
      <c r="W12" s="1254"/>
      <c r="X12" s="1254"/>
      <c r="Y12" s="1254"/>
      <c r="Z12" s="1254"/>
      <c r="AA12" s="1254"/>
      <c r="AB12" s="1254"/>
      <c r="AC12" s="1254" t="s">
        <v>3383</v>
      </c>
      <c r="AD12" s="1254"/>
      <c r="AE12" s="1254"/>
      <c r="AF12" s="1254"/>
      <c r="AG12" s="1254"/>
      <c r="AH12" s="1254"/>
      <c r="AI12" s="1254"/>
      <c r="AJ12" s="1254" t="s">
        <v>3383</v>
      </c>
      <c r="AK12" s="1254"/>
      <c r="AL12" s="1254"/>
      <c r="AM12" s="1254"/>
      <c r="AN12" s="1254"/>
      <c r="AO12" s="1254"/>
      <c r="AP12" s="1254"/>
      <c r="AQ12" s="1254" t="s">
        <v>3383</v>
      </c>
      <c r="AR12" s="1254"/>
      <c r="AS12" s="1254"/>
      <c r="AT12" s="1254"/>
      <c r="AU12" s="1254"/>
      <c r="AV12" s="1254"/>
      <c r="AW12" s="1254"/>
      <c r="AX12" s="1254" t="s">
        <v>3383</v>
      </c>
      <c r="AY12" s="1254"/>
      <c r="AZ12" s="1254"/>
      <c r="BA12" s="1254"/>
      <c r="BB12" s="1254"/>
      <c r="BC12" s="1254"/>
      <c r="BD12" s="1254"/>
      <c r="BE12" s="1254" t="s">
        <v>3383</v>
      </c>
      <c r="BF12" s="1254"/>
      <c r="BG12" s="1254"/>
      <c r="BH12" s="1254"/>
      <c r="BI12" s="1254"/>
      <c r="BJ12" s="1254"/>
      <c r="BK12" s="1254"/>
      <c r="BL12" s="1254" t="s">
        <v>3383</v>
      </c>
      <c r="BM12" s="1254"/>
      <c r="BN12" s="1254"/>
      <c r="BO12" s="1254"/>
      <c r="BP12" s="1254"/>
      <c r="BQ12" s="1254"/>
      <c r="BR12" s="1254"/>
    </row>
    <row r="13" spans="7:83">
      <c r="J13" s="483"/>
      <c r="K13" s="483"/>
      <c r="L13" s="1152" t="s">
        <v>454</v>
      </c>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t="s">
        <v>455</v>
      </c>
    </row>
    <row r="14" spans="7:83" ht="14.25" customHeight="1">
      <c r="J14" s="483"/>
      <c r="K14" s="483"/>
      <c r="L14" s="1216" t="s">
        <v>92</v>
      </c>
      <c r="M14" s="1216" t="s">
        <v>640</v>
      </c>
      <c r="N14" s="523"/>
      <c r="O14" s="1217" t="s">
        <v>642</v>
      </c>
      <c r="P14" s="1218"/>
      <c r="Q14" s="1218"/>
      <c r="R14" s="1218"/>
      <c r="S14" s="1218"/>
      <c r="T14" s="1219"/>
      <c r="U14" s="1227" t="s">
        <v>341</v>
      </c>
      <c r="V14" s="1217" t="s">
        <v>642</v>
      </c>
      <c r="W14" s="1218"/>
      <c r="X14" s="1218"/>
      <c r="Y14" s="1218"/>
      <c r="Z14" s="1218"/>
      <c r="AA14" s="1219"/>
      <c r="AB14" s="1227" t="s">
        <v>341</v>
      </c>
      <c r="AC14" s="1217" t="s">
        <v>642</v>
      </c>
      <c r="AD14" s="1218"/>
      <c r="AE14" s="1218"/>
      <c r="AF14" s="1218"/>
      <c r="AG14" s="1218"/>
      <c r="AH14" s="1219"/>
      <c r="AI14" s="1227" t="s">
        <v>341</v>
      </c>
      <c r="AJ14" s="1217" t="s">
        <v>642</v>
      </c>
      <c r="AK14" s="1218"/>
      <c r="AL14" s="1218"/>
      <c r="AM14" s="1218"/>
      <c r="AN14" s="1218"/>
      <c r="AO14" s="1219"/>
      <c r="AP14" s="1227" t="s">
        <v>341</v>
      </c>
      <c r="AQ14" s="1217" t="s">
        <v>642</v>
      </c>
      <c r="AR14" s="1218"/>
      <c r="AS14" s="1218"/>
      <c r="AT14" s="1218"/>
      <c r="AU14" s="1218"/>
      <c r="AV14" s="1219"/>
      <c r="AW14" s="1227" t="s">
        <v>341</v>
      </c>
      <c r="AX14" s="1217" t="s">
        <v>642</v>
      </c>
      <c r="AY14" s="1218"/>
      <c r="AZ14" s="1218"/>
      <c r="BA14" s="1218"/>
      <c r="BB14" s="1218"/>
      <c r="BC14" s="1219"/>
      <c r="BD14" s="1227" t="s">
        <v>341</v>
      </c>
      <c r="BE14" s="1217" t="s">
        <v>642</v>
      </c>
      <c r="BF14" s="1218"/>
      <c r="BG14" s="1218"/>
      <c r="BH14" s="1218"/>
      <c r="BI14" s="1218"/>
      <c r="BJ14" s="1219"/>
      <c r="BK14" s="1227" t="s">
        <v>341</v>
      </c>
      <c r="BL14" s="1217" t="s">
        <v>642</v>
      </c>
      <c r="BM14" s="1218"/>
      <c r="BN14" s="1218"/>
      <c r="BO14" s="1218"/>
      <c r="BP14" s="1218"/>
      <c r="BQ14" s="1219"/>
      <c r="BR14" s="1227" t="s">
        <v>341</v>
      </c>
      <c r="BS14" s="1213" t="s">
        <v>275</v>
      </c>
      <c r="BT14" s="1152"/>
    </row>
    <row r="15" spans="7:83" s="525" customFormat="1" ht="14.25" customHeight="1">
      <c r="G15" s="533"/>
      <c r="H15" s="533"/>
      <c r="I15" s="533"/>
      <c r="J15" s="531"/>
      <c r="K15" s="531"/>
      <c r="L15" s="1216"/>
      <c r="M15" s="1216"/>
      <c r="N15" s="523"/>
      <c r="O15" s="1222" t="s">
        <v>606</v>
      </c>
      <c r="P15" s="1220" t="s">
        <v>271</v>
      </c>
      <c r="Q15" s="1221"/>
      <c r="R15" s="1225" t="s">
        <v>655</v>
      </c>
      <c r="S15" s="1225"/>
      <c r="T15" s="1226"/>
      <c r="U15" s="1228"/>
      <c r="V15" s="1222" t="s">
        <v>606</v>
      </c>
      <c r="W15" s="1220" t="s">
        <v>271</v>
      </c>
      <c r="X15" s="1221"/>
      <c r="Y15" s="1225" t="s">
        <v>655</v>
      </c>
      <c r="Z15" s="1225"/>
      <c r="AA15" s="1226"/>
      <c r="AB15" s="1228"/>
      <c r="AC15" s="1222" t="s">
        <v>606</v>
      </c>
      <c r="AD15" s="1220" t="s">
        <v>271</v>
      </c>
      <c r="AE15" s="1221"/>
      <c r="AF15" s="1225" t="s">
        <v>655</v>
      </c>
      <c r="AG15" s="1225"/>
      <c r="AH15" s="1226"/>
      <c r="AI15" s="1228"/>
      <c r="AJ15" s="1222" t="s">
        <v>606</v>
      </c>
      <c r="AK15" s="1220" t="s">
        <v>271</v>
      </c>
      <c r="AL15" s="1221"/>
      <c r="AM15" s="1225" t="s">
        <v>655</v>
      </c>
      <c r="AN15" s="1225"/>
      <c r="AO15" s="1226"/>
      <c r="AP15" s="1228"/>
      <c r="AQ15" s="1222" t="s">
        <v>606</v>
      </c>
      <c r="AR15" s="1220" t="s">
        <v>271</v>
      </c>
      <c r="AS15" s="1221"/>
      <c r="AT15" s="1225" t="s">
        <v>655</v>
      </c>
      <c r="AU15" s="1225"/>
      <c r="AV15" s="1226"/>
      <c r="AW15" s="1228"/>
      <c r="AX15" s="1222" t="s">
        <v>606</v>
      </c>
      <c r="AY15" s="1220" t="s">
        <v>271</v>
      </c>
      <c r="AZ15" s="1221"/>
      <c r="BA15" s="1225" t="s">
        <v>655</v>
      </c>
      <c r="BB15" s="1225"/>
      <c r="BC15" s="1226"/>
      <c r="BD15" s="1228"/>
      <c r="BE15" s="1222" t="s">
        <v>606</v>
      </c>
      <c r="BF15" s="1220" t="s">
        <v>271</v>
      </c>
      <c r="BG15" s="1221"/>
      <c r="BH15" s="1225" t="s">
        <v>655</v>
      </c>
      <c r="BI15" s="1225"/>
      <c r="BJ15" s="1226"/>
      <c r="BK15" s="1228"/>
      <c r="BL15" s="1222" t="s">
        <v>606</v>
      </c>
      <c r="BM15" s="1220" t="s">
        <v>271</v>
      </c>
      <c r="BN15" s="1221"/>
      <c r="BO15" s="1225" t="s">
        <v>655</v>
      </c>
      <c r="BP15" s="1225"/>
      <c r="BQ15" s="1226"/>
      <c r="BR15" s="1228"/>
      <c r="BS15" s="1214"/>
      <c r="BT15" s="1152"/>
      <c r="BU15" s="587"/>
      <c r="BV15" s="587"/>
      <c r="BW15" s="587"/>
      <c r="BX15" s="587"/>
      <c r="BY15" s="587"/>
      <c r="BZ15" s="587"/>
      <c r="CA15" s="587"/>
      <c r="CB15" s="587"/>
      <c r="CC15" s="587"/>
      <c r="CD15" s="587"/>
      <c r="CE15" s="587"/>
    </row>
    <row r="16" spans="7:83" ht="33.75">
      <c r="J16" s="483"/>
      <c r="K16" s="483"/>
      <c r="L16" s="1216"/>
      <c r="M16" s="1216"/>
      <c r="N16" s="522"/>
      <c r="O16" s="1223"/>
      <c r="P16" s="537" t="s">
        <v>766</v>
      </c>
      <c r="Q16" s="537" t="s">
        <v>767</v>
      </c>
      <c r="R16" s="538" t="s">
        <v>274</v>
      </c>
      <c r="S16" s="1211" t="s">
        <v>273</v>
      </c>
      <c r="T16" s="1212"/>
      <c r="U16" s="1229"/>
      <c r="V16" s="1223"/>
      <c r="W16" s="758" t="s">
        <v>766</v>
      </c>
      <c r="X16" s="758" t="s">
        <v>767</v>
      </c>
      <c r="Y16" s="1109" t="s">
        <v>274</v>
      </c>
      <c r="Z16" s="1211" t="s">
        <v>273</v>
      </c>
      <c r="AA16" s="1212"/>
      <c r="AB16" s="1229"/>
      <c r="AC16" s="1223"/>
      <c r="AD16" s="758" t="s">
        <v>766</v>
      </c>
      <c r="AE16" s="758" t="s">
        <v>767</v>
      </c>
      <c r="AF16" s="1109" t="s">
        <v>274</v>
      </c>
      <c r="AG16" s="1211" t="s">
        <v>273</v>
      </c>
      <c r="AH16" s="1212"/>
      <c r="AI16" s="1229"/>
      <c r="AJ16" s="1223"/>
      <c r="AK16" s="758" t="s">
        <v>766</v>
      </c>
      <c r="AL16" s="758" t="s">
        <v>767</v>
      </c>
      <c r="AM16" s="1109" t="s">
        <v>274</v>
      </c>
      <c r="AN16" s="1211" t="s">
        <v>273</v>
      </c>
      <c r="AO16" s="1212"/>
      <c r="AP16" s="1229"/>
      <c r="AQ16" s="1223"/>
      <c r="AR16" s="758" t="s">
        <v>766</v>
      </c>
      <c r="AS16" s="758" t="s">
        <v>767</v>
      </c>
      <c r="AT16" s="1109" t="s">
        <v>274</v>
      </c>
      <c r="AU16" s="1211" t="s">
        <v>273</v>
      </c>
      <c r="AV16" s="1212"/>
      <c r="AW16" s="1229"/>
      <c r="AX16" s="1223"/>
      <c r="AY16" s="758" t="s">
        <v>766</v>
      </c>
      <c r="AZ16" s="758" t="s">
        <v>767</v>
      </c>
      <c r="BA16" s="1109" t="s">
        <v>274</v>
      </c>
      <c r="BB16" s="1211" t="s">
        <v>273</v>
      </c>
      <c r="BC16" s="1212"/>
      <c r="BD16" s="1229"/>
      <c r="BE16" s="1223"/>
      <c r="BF16" s="758" t="s">
        <v>766</v>
      </c>
      <c r="BG16" s="758" t="s">
        <v>767</v>
      </c>
      <c r="BH16" s="1109" t="s">
        <v>274</v>
      </c>
      <c r="BI16" s="1211" t="s">
        <v>273</v>
      </c>
      <c r="BJ16" s="1212"/>
      <c r="BK16" s="1229"/>
      <c r="BL16" s="1223"/>
      <c r="BM16" s="758" t="s">
        <v>766</v>
      </c>
      <c r="BN16" s="758" t="s">
        <v>767</v>
      </c>
      <c r="BO16" s="1109" t="s">
        <v>274</v>
      </c>
      <c r="BP16" s="1211" t="s">
        <v>273</v>
      </c>
      <c r="BQ16" s="1212"/>
      <c r="BR16" s="1229"/>
      <c r="BS16" s="1215"/>
      <c r="BT16" s="1152"/>
    </row>
    <row r="17" spans="1:83">
      <c r="J17" s="483"/>
      <c r="K17" s="491">
        <v>1</v>
      </c>
      <c r="L17" s="480" t="s">
        <v>93</v>
      </c>
      <c r="M17" s="480" t="s">
        <v>49</v>
      </c>
      <c r="N17" s="498" t="s">
        <v>49</v>
      </c>
      <c r="O17" s="489">
        <f ca="1">OFFSET(O17,0,-1)+1</f>
        <v>3</v>
      </c>
      <c r="P17" s="489">
        <f ca="1">OFFSET(P17,0,-1)+1</f>
        <v>4</v>
      </c>
      <c r="Q17" s="489">
        <f ca="1">OFFSET(Q17,0,-1)+1</f>
        <v>5</v>
      </c>
      <c r="R17" s="489">
        <f ca="1">OFFSET(R17,0,-1)+1</f>
        <v>6</v>
      </c>
      <c r="S17" s="1234">
        <f ca="1">OFFSET(S17,0,-1)+1</f>
        <v>7</v>
      </c>
      <c r="T17" s="1234"/>
      <c r="U17" s="489">
        <f ca="1">OFFSET(U17,0,-2)+1</f>
        <v>8</v>
      </c>
      <c r="V17" s="1110">
        <f ca="1">OFFSET(V17,0,-1)+1</f>
        <v>9</v>
      </c>
      <c r="W17" s="1110">
        <f ca="1">OFFSET(W17,0,-1)+1</f>
        <v>10</v>
      </c>
      <c r="X17" s="1110">
        <f ca="1">OFFSET(X17,0,-1)+1</f>
        <v>11</v>
      </c>
      <c r="Y17" s="1110">
        <f ca="1">OFFSET(Y17,0,-1)+1</f>
        <v>12</v>
      </c>
      <c r="Z17" s="1234">
        <f ca="1">OFFSET(Z17,0,-1)+1</f>
        <v>13</v>
      </c>
      <c r="AA17" s="1234"/>
      <c r="AB17" s="1110">
        <f ca="1">OFFSET(AB17,0,-2)+1</f>
        <v>14</v>
      </c>
      <c r="AC17" s="1110">
        <f ca="1">OFFSET(AC17,0,-1)+1</f>
        <v>15</v>
      </c>
      <c r="AD17" s="1110">
        <f ca="1">OFFSET(AD17,0,-1)+1</f>
        <v>16</v>
      </c>
      <c r="AE17" s="1110">
        <f ca="1">OFFSET(AE17,0,-1)+1</f>
        <v>17</v>
      </c>
      <c r="AF17" s="1110">
        <f ca="1">OFFSET(AF17,0,-1)+1</f>
        <v>18</v>
      </c>
      <c r="AG17" s="1234">
        <f ca="1">OFFSET(AG17,0,-1)+1</f>
        <v>19</v>
      </c>
      <c r="AH17" s="1234"/>
      <c r="AI17" s="1110">
        <f ca="1">OFFSET(AI17,0,-2)+1</f>
        <v>20</v>
      </c>
      <c r="AJ17" s="1110">
        <f ca="1">OFFSET(AJ17,0,-1)+1</f>
        <v>21</v>
      </c>
      <c r="AK17" s="1110">
        <f ca="1">OFFSET(AK17,0,-1)+1</f>
        <v>22</v>
      </c>
      <c r="AL17" s="1110">
        <f ca="1">OFFSET(AL17,0,-1)+1</f>
        <v>23</v>
      </c>
      <c r="AM17" s="1110">
        <f ca="1">OFFSET(AM17,0,-1)+1</f>
        <v>24</v>
      </c>
      <c r="AN17" s="1234">
        <f ca="1">OFFSET(AN17,0,-1)+1</f>
        <v>25</v>
      </c>
      <c r="AO17" s="1234"/>
      <c r="AP17" s="1110">
        <f ca="1">OFFSET(AP17,0,-2)+1</f>
        <v>26</v>
      </c>
      <c r="AQ17" s="1110">
        <f ca="1">OFFSET(AQ17,0,-1)+1</f>
        <v>27</v>
      </c>
      <c r="AR17" s="1110">
        <f ca="1">OFFSET(AR17,0,-1)+1</f>
        <v>28</v>
      </c>
      <c r="AS17" s="1110">
        <f ca="1">OFFSET(AS17,0,-1)+1</f>
        <v>29</v>
      </c>
      <c r="AT17" s="1110">
        <f ca="1">OFFSET(AT17,0,-1)+1</f>
        <v>30</v>
      </c>
      <c r="AU17" s="1234">
        <f ca="1">OFFSET(AU17,0,-1)+1</f>
        <v>31</v>
      </c>
      <c r="AV17" s="1234"/>
      <c r="AW17" s="1110">
        <f ca="1">OFFSET(AW17,0,-2)+1</f>
        <v>32</v>
      </c>
      <c r="AX17" s="1110">
        <f ca="1">OFFSET(AX17,0,-1)+1</f>
        <v>33</v>
      </c>
      <c r="AY17" s="1110">
        <f ca="1">OFFSET(AY17,0,-1)+1</f>
        <v>34</v>
      </c>
      <c r="AZ17" s="1110">
        <f ca="1">OFFSET(AZ17,0,-1)+1</f>
        <v>35</v>
      </c>
      <c r="BA17" s="1110">
        <f ca="1">OFFSET(BA17,0,-1)+1</f>
        <v>36</v>
      </c>
      <c r="BB17" s="1234">
        <f ca="1">OFFSET(BB17,0,-1)+1</f>
        <v>37</v>
      </c>
      <c r="BC17" s="1234"/>
      <c r="BD17" s="1110">
        <f ca="1">OFFSET(BD17,0,-2)+1</f>
        <v>38</v>
      </c>
      <c r="BE17" s="1110">
        <f ca="1">OFFSET(BE17,0,-1)+1</f>
        <v>39</v>
      </c>
      <c r="BF17" s="1110">
        <f ca="1">OFFSET(BF17,0,-1)+1</f>
        <v>40</v>
      </c>
      <c r="BG17" s="1110">
        <f ca="1">OFFSET(BG17,0,-1)+1</f>
        <v>41</v>
      </c>
      <c r="BH17" s="1110">
        <f ca="1">OFFSET(BH17,0,-1)+1</f>
        <v>42</v>
      </c>
      <c r="BI17" s="1234">
        <f ca="1">OFFSET(BI17,0,-1)+1</f>
        <v>43</v>
      </c>
      <c r="BJ17" s="1234"/>
      <c r="BK17" s="1110">
        <f ca="1">OFFSET(BK17,0,-2)+1</f>
        <v>44</v>
      </c>
      <c r="BL17" s="1110">
        <f ca="1">OFFSET(BL17,0,-1)+1</f>
        <v>45</v>
      </c>
      <c r="BM17" s="1110">
        <f ca="1">OFFSET(BM17,0,-1)+1</f>
        <v>46</v>
      </c>
      <c r="BN17" s="1110">
        <f ca="1">OFFSET(BN17,0,-1)+1</f>
        <v>47</v>
      </c>
      <c r="BO17" s="1110">
        <f ca="1">OFFSET(BO17,0,-1)+1</f>
        <v>48</v>
      </c>
      <c r="BP17" s="1234">
        <f ca="1">OFFSET(BP17,0,-1)+1</f>
        <v>49</v>
      </c>
      <c r="BQ17" s="1234"/>
      <c r="BR17" s="1110">
        <f ca="1">OFFSET(BR17,0,-2)+1</f>
        <v>50</v>
      </c>
      <c r="BS17" s="497">
        <f ca="1">OFFSET(BS17,0,-1)</f>
        <v>50</v>
      </c>
      <c r="BT17" s="489">
        <f ca="1">OFFSET(BT17,0,-1)+1</f>
        <v>51</v>
      </c>
    </row>
    <row r="18" spans="1:83" ht="22.5">
      <c r="A18" s="1235">
        <v>1</v>
      </c>
      <c r="B18" s="942"/>
      <c r="C18" s="942"/>
      <c r="D18" s="942"/>
      <c r="E18" s="943"/>
      <c r="F18" s="944"/>
      <c r="G18" s="944"/>
      <c r="H18" s="944"/>
      <c r="I18" s="945"/>
      <c r="J18" s="940"/>
      <c r="K18" s="947"/>
      <c r="L18" s="595">
        <f>mergeValue(A18)</f>
        <v>1</v>
      </c>
      <c r="M18" s="643" t="s">
        <v>20</v>
      </c>
      <c r="N18" s="582"/>
      <c r="O18" s="1247" t="str">
        <f>IF('Перечень тарифов'!J21="","","" &amp; 'Перечень тарифов'!J21 &amp; "")</f>
        <v>Тариф на услуги по передаче тепловой энергии</v>
      </c>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47"/>
      <c r="BT18" s="632" t="s">
        <v>659</v>
      </c>
    </row>
    <row r="19" spans="1:83" hidden="1">
      <c r="A19" s="1235"/>
      <c r="B19" s="1235">
        <v>1</v>
      </c>
      <c r="C19" s="942"/>
      <c r="D19" s="942"/>
      <c r="E19" s="944"/>
      <c r="F19" s="944"/>
      <c r="G19" s="944"/>
      <c r="H19" s="944"/>
      <c r="I19" s="939"/>
      <c r="J19" s="938"/>
      <c r="K19" s="941"/>
      <c r="L19" s="595" t="str">
        <f>mergeValue(A19) &amp;"."&amp; mergeValue(B19)</f>
        <v>1.1</v>
      </c>
      <c r="M19" s="548"/>
      <c r="N19" s="582"/>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47"/>
      <c r="BT19" s="632"/>
    </row>
    <row r="20" spans="1:83" hidden="1">
      <c r="A20" s="1235"/>
      <c r="B20" s="1235"/>
      <c r="C20" s="1235">
        <v>1</v>
      </c>
      <c r="D20" s="942"/>
      <c r="E20" s="944"/>
      <c r="F20" s="944"/>
      <c r="G20" s="944"/>
      <c r="H20" s="944"/>
      <c r="I20" s="946"/>
      <c r="J20" s="938"/>
      <c r="K20" s="941"/>
      <c r="L20" s="595" t="str">
        <f>mergeValue(A20) &amp;"."&amp; mergeValue(B20)&amp;"."&amp; mergeValue(C20)</f>
        <v>1.1.1</v>
      </c>
      <c r="M20" s="549"/>
      <c r="N20" s="582"/>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47"/>
      <c r="BT20" s="632"/>
    </row>
    <row r="21" spans="1:83" hidden="1">
      <c r="A21" s="1235"/>
      <c r="B21" s="1235"/>
      <c r="C21" s="1235"/>
      <c r="D21" s="1235">
        <v>1</v>
      </c>
      <c r="E21" s="944"/>
      <c r="F21" s="944"/>
      <c r="G21" s="944"/>
      <c r="H21" s="944"/>
      <c r="I21" s="946"/>
      <c r="J21" s="938"/>
      <c r="K21" s="941"/>
      <c r="L21" s="595" t="str">
        <f>mergeValue(A21) &amp;"."&amp; mergeValue(B21)&amp;"."&amp; mergeValue(C21)&amp;"."&amp; mergeValue(D21)</f>
        <v>1.1.1.1</v>
      </c>
      <c r="M21" s="550"/>
      <c r="N21" s="582"/>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632"/>
    </row>
    <row r="22" spans="1:83" ht="11.25" hidden="1" customHeight="1">
      <c r="A22" s="1235"/>
      <c r="B22" s="1235"/>
      <c r="C22" s="1235"/>
      <c r="D22" s="1235"/>
      <c r="E22" s="1235">
        <v>1</v>
      </c>
      <c r="F22" s="944"/>
      <c r="G22" s="944"/>
      <c r="H22" s="942">
        <v>1</v>
      </c>
      <c r="I22" s="1235">
        <v>1</v>
      </c>
      <c r="J22" s="944"/>
      <c r="K22" s="949"/>
      <c r="L22" s="595"/>
      <c r="M22" s="556"/>
      <c r="N22" s="583"/>
      <c r="O22" s="633"/>
      <c r="P22" s="633"/>
      <c r="Q22" s="633"/>
      <c r="R22" s="633"/>
      <c r="S22" s="633"/>
      <c r="T22" s="633"/>
      <c r="U22" s="633"/>
      <c r="V22" s="1112"/>
      <c r="W22" s="1112"/>
      <c r="X22" s="1112"/>
      <c r="Y22" s="1112"/>
      <c r="Z22" s="1112"/>
      <c r="AA22" s="1112"/>
      <c r="AB22" s="1112"/>
      <c r="AC22" s="1112"/>
      <c r="AD22" s="1112"/>
      <c r="AE22" s="1112"/>
      <c r="AF22" s="1112"/>
      <c r="AG22" s="1112"/>
      <c r="AH22" s="1112"/>
      <c r="AI22" s="1112"/>
      <c r="AJ22" s="1112"/>
      <c r="AK22" s="1112"/>
      <c r="AL22" s="1112"/>
      <c r="AM22" s="1112"/>
      <c r="AN22" s="1112"/>
      <c r="AO22" s="1112"/>
      <c r="AP22" s="1112"/>
      <c r="AQ22" s="1112"/>
      <c r="AR22" s="1112"/>
      <c r="AS22" s="1112"/>
      <c r="AT22" s="1112"/>
      <c r="AU22" s="1112"/>
      <c r="AV22" s="1112"/>
      <c r="AW22" s="1112"/>
      <c r="AX22" s="1112"/>
      <c r="AY22" s="1112"/>
      <c r="AZ22" s="1112"/>
      <c r="BA22" s="1112"/>
      <c r="BB22" s="1112"/>
      <c r="BC22" s="1112"/>
      <c r="BD22" s="1112"/>
      <c r="BE22" s="1112"/>
      <c r="BF22" s="1112"/>
      <c r="BG22" s="1112"/>
      <c r="BH22" s="1112"/>
      <c r="BI22" s="1112"/>
      <c r="BJ22" s="1112"/>
      <c r="BK22" s="1112"/>
      <c r="BL22" s="1112"/>
      <c r="BM22" s="1112"/>
      <c r="BN22" s="1112"/>
      <c r="BO22" s="1112"/>
      <c r="BP22" s="1112"/>
      <c r="BQ22" s="1112"/>
      <c r="BR22" s="1112"/>
      <c r="BS22" s="510"/>
      <c r="BT22" s="561"/>
    </row>
    <row r="23" spans="1:83" ht="90">
      <c r="A23" s="1235"/>
      <c r="B23" s="1235"/>
      <c r="C23" s="1235"/>
      <c r="D23" s="1235"/>
      <c r="E23" s="1235"/>
      <c r="F23" s="1235">
        <v>1</v>
      </c>
      <c r="G23" s="942"/>
      <c r="H23" s="942"/>
      <c r="I23" s="1235"/>
      <c r="J23" s="1235">
        <v>1</v>
      </c>
      <c r="K23" s="950"/>
      <c r="L23" s="595" t="str">
        <f>mergeValue(A23) &amp;"."&amp; mergeValue(B23)&amp;"."&amp; mergeValue(C23)&amp;"."&amp; mergeValue(D23)&amp;"."&amp;  mergeValue(F23)</f>
        <v>1.1.1.1.1</v>
      </c>
      <c r="M23" s="557" t="s">
        <v>10</v>
      </c>
      <c r="N23" s="583"/>
      <c r="O23" s="1238" t="s">
        <v>304</v>
      </c>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40"/>
      <c r="BT23" s="632" t="s">
        <v>636</v>
      </c>
      <c r="BV23" s="506" t="str">
        <f>strCheckUnique(BW23:BW26)</f>
        <v/>
      </c>
      <c r="BX23" s="506"/>
    </row>
    <row r="24" spans="1:83" ht="33.75">
      <c r="A24" s="1235"/>
      <c r="B24" s="1235"/>
      <c r="C24" s="1235"/>
      <c r="D24" s="1235"/>
      <c r="E24" s="1235"/>
      <c r="F24" s="1235"/>
      <c r="G24" s="942">
        <v>1</v>
      </c>
      <c r="H24" s="942"/>
      <c r="I24" s="1235"/>
      <c r="J24" s="1235"/>
      <c r="K24" s="950">
        <v>1</v>
      </c>
      <c r="L24" s="595" t="str">
        <f>mergeValue(A24) &amp;"."&amp; mergeValue(B24)&amp;"."&amp; mergeValue(C24)&amp;"."&amp; mergeValue(D24)&amp;"."&amp; mergeValue(F24)&amp;"."&amp; mergeValue(G24)</f>
        <v>1.1.1.1.1.1</v>
      </c>
      <c r="M24" s="1071" t="s">
        <v>650</v>
      </c>
      <c r="N24" s="588"/>
      <c r="O24" s="685">
        <v>66.75</v>
      </c>
      <c r="P24" s="564"/>
      <c r="Q24" s="1096"/>
      <c r="R24" s="1245" t="s">
        <v>2671</v>
      </c>
      <c r="S24" s="1231" t="s">
        <v>84</v>
      </c>
      <c r="T24" s="1245" t="s">
        <v>3386</v>
      </c>
      <c r="U24" s="1231" t="s">
        <v>84</v>
      </c>
      <c r="V24" s="685">
        <v>66.77</v>
      </c>
      <c r="W24" s="765"/>
      <c r="X24" s="1096"/>
      <c r="Y24" s="1245" t="s">
        <v>3388</v>
      </c>
      <c r="Z24" s="1231" t="s">
        <v>84</v>
      </c>
      <c r="AA24" s="1245" t="s">
        <v>3389</v>
      </c>
      <c r="AB24" s="1231" t="s">
        <v>84</v>
      </c>
      <c r="AC24" s="685">
        <v>66.77</v>
      </c>
      <c r="AD24" s="765"/>
      <c r="AE24" s="1096"/>
      <c r="AF24" s="1245" t="s">
        <v>3390</v>
      </c>
      <c r="AG24" s="1231" t="s">
        <v>84</v>
      </c>
      <c r="AH24" s="1245" t="s">
        <v>3391</v>
      </c>
      <c r="AI24" s="1231" t="s">
        <v>84</v>
      </c>
      <c r="AJ24" s="685">
        <v>68.59</v>
      </c>
      <c r="AK24" s="765"/>
      <c r="AL24" s="1096"/>
      <c r="AM24" s="1245" t="s">
        <v>3392</v>
      </c>
      <c r="AN24" s="1231" t="s">
        <v>84</v>
      </c>
      <c r="AO24" s="1245" t="s">
        <v>3393</v>
      </c>
      <c r="AP24" s="1231" t="s">
        <v>84</v>
      </c>
      <c r="AQ24" s="685">
        <v>68.16</v>
      </c>
      <c r="AR24" s="765"/>
      <c r="AS24" s="1096"/>
      <c r="AT24" s="1245" t="s">
        <v>3394</v>
      </c>
      <c r="AU24" s="1231" t="s">
        <v>84</v>
      </c>
      <c r="AV24" s="1245" t="s">
        <v>3395</v>
      </c>
      <c r="AW24" s="1231" t="s">
        <v>84</v>
      </c>
      <c r="AX24" s="685">
        <v>69.010000000000005</v>
      </c>
      <c r="AY24" s="765"/>
      <c r="AZ24" s="1096"/>
      <c r="BA24" s="1245" t="s">
        <v>3396</v>
      </c>
      <c r="BB24" s="1231" t="s">
        <v>84</v>
      </c>
      <c r="BC24" s="1245" t="s">
        <v>3397</v>
      </c>
      <c r="BD24" s="1231" t="s">
        <v>84</v>
      </c>
      <c r="BE24" s="685">
        <v>69.010000000000005</v>
      </c>
      <c r="BF24" s="765"/>
      <c r="BG24" s="1096"/>
      <c r="BH24" s="1245" t="s">
        <v>3398</v>
      </c>
      <c r="BI24" s="1231" t="s">
        <v>84</v>
      </c>
      <c r="BJ24" s="1245" t="s">
        <v>3399</v>
      </c>
      <c r="BK24" s="1231" t="s">
        <v>84</v>
      </c>
      <c r="BL24" s="685">
        <v>70.23</v>
      </c>
      <c r="BM24" s="765"/>
      <c r="BN24" s="1096"/>
      <c r="BO24" s="1245" t="s">
        <v>3400</v>
      </c>
      <c r="BP24" s="1231" t="s">
        <v>84</v>
      </c>
      <c r="BQ24" s="1245" t="s">
        <v>2672</v>
      </c>
      <c r="BR24" s="1231" t="s">
        <v>85</v>
      </c>
      <c r="BS24" s="580"/>
      <c r="BT24" s="1206" t="s">
        <v>660</v>
      </c>
      <c r="BU24" s="502" t="str">
        <f>strCheckDate(O25:BS25)</f>
        <v/>
      </c>
      <c r="BV24" s="506"/>
      <c r="BW24" s="506" t="str">
        <f>IF(M24="","",M24 )</f>
        <v>горячая вода в системе централизованного теплоснабжения на отопление</v>
      </c>
      <c r="BX24" s="506"/>
      <c r="BY24" s="506"/>
      <c r="BZ24" s="506"/>
    </row>
    <row r="25" spans="1:83" ht="11.25" hidden="1" customHeight="1">
      <c r="A25" s="1235"/>
      <c r="B25" s="1235"/>
      <c r="C25" s="1235"/>
      <c r="D25" s="1235"/>
      <c r="E25" s="1235"/>
      <c r="F25" s="1235"/>
      <c r="G25" s="942"/>
      <c r="H25" s="942"/>
      <c r="I25" s="1235"/>
      <c r="J25" s="1235"/>
      <c r="K25" s="950"/>
      <c r="L25" s="602"/>
      <c r="M25" s="648"/>
      <c r="N25" s="588"/>
      <c r="O25" s="564"/>
      <c r="P25" s="564"/>
      <c r="Q25" s="586" t="str">
        <f>R24 &amp; "-" &amp; T24</f>
        <v>01.01.2020-30.06.2020</v>
      </c>
      <c r="R25" s="1230"/>
      <c r="S25" s="1231"/>
      <c r="T25" s="1230"/>
      <c r="U25" s="1231"/>
      <c r="V25" s="765"/>
      <c r="W25" s="765"/>
      <c r="X25" s="771" t="str">
        <f>Y24 &amp; "-" &amp; AA24</f>
        <v>01.07.2020-31.12.2020</v>
      </c>
      <c r="Y25" s="1230"/>
      <c r="Z25" s="1231"/>
      <c r="AA25" s="1230"/>
      <c r="AB25" s="1231"/>
      <c r="AC25" s="765"/>
      <c r="AD25" s="765"/>
      <c r="AE25" s="771" t="str">
        <f>AF24 &amp; "-" &amp; AH24</f>
        <v>01.01.2021-30.06.2021</v>
      </c>
      <c r="AF25" s="1230"/>
      <c r="AG25" s="1231"/>
      <c r="AH25" s="1230"/>
      <c r="AI25" s="1231"/>
      <c r="AJ25" s="765"/>
      <c r="AK25" s="765"/>
      <c r="AL25" s="771" t="str">
        <f>AM24 &amp; "-" &amp; AO24</f>
        <v>01.07.2021-31.12.2021</v>
      </c>
      <c r="AM25" s="1230"/>
      <c r="AN25" s="1231"/>
      <c r="AO25" s="1230"/>
      <c r="AP25" s="1231"/>
      <c r="AQ25" s="765"/>
      <c r="AR25" s="765"/>
      <c r="AS25" s="771" t="str">
        <f>AT24 &amp; "-" &amp; AV24</f>
        <v>01.01.2022-30.06.2022</v>
      </c>
      <c r="AT25" s="1230"/>
      <c r="AU25" s="1231"/>
      <c r="AV25" s="1230"/>
      <c r="AW25" s="1231"/>
      <c r="AX25" s="765"/>
      <c r="AY25" s="765"/>
      <c r="AZ25" s="771" t="str">
        <f>BA24 &amp; "-" &amp; BC24</f>
        <v>01.07.2022-31.12.2022</v>
      </c>
      <c r="BA25" s="1230"/>
      <c r="BB25" s="1231"/>
      <c r="BC25" s="1230"/>
      <c r="BD25" s="1231"/>
      <c r="BE25" s="765"/>
      <c r="BF25" s="765"/>
      <c r="BG25" s="771" t="str">
        <f>BH24 &amp; "-" &amp; BJ24</f>
        <v>01.01.2023-30.06.2023</v>
      </c>
      <c r="BH25" s="1230"/>
      <c r="BI25" s="1231"/>
      <c r="BJ25" s="1230"/>
      <c r="BK25" s="1231"/>
      <c r="BL25" s="765"/>
      <c r="BM25" s="765"/>
      <c r="BN25" s="771" t="str">
        <f>BO24 &amp; "-" &amp; BQ24</f>
        <v>01.07.2023-31.12.2023</v>
      </c>
      <c r="BO25" s="1230"/>
      <c r="BP25" s="1231"/>
      <c r="BQ25" s="1230"/>
      <c r="BR25" s="1231"/>
      <c r="BS25" s="580"/>
      <c r="BT25" s="1207"/>
    </row>
    <row r="26" spans="1:83" s="477" customFormat="1" ht="15" customHeight="1">
      <c r="A26" s="1235"/>
      <c r="B26" s="1235"/>
      <c r="C26" s="1235"/>
      <c r="D26" s="1235"/>
      <c r="E26" s="1235"/>
      <c r="F26" s="1235"/>
      <c r="G26" s="944"/>
      <c r="H26" s="942"/>
      <c r="I26" s="1235"/>
      <c r="J26" s="1235"/>
      <c r="K26" s="949"/>
      <c r="L26" s="540"/>
      <c r="M26" s="558" t="s">
        <v>25</v>
      </c>
      <c r="N26" s="553"/>
      <c r="O26" s="547"/>
      <c r="P26" s="547"/>
      <c r="Q26" s="547"/>
      <c r="R26" s="575"/>
      <c r="S26" s="566"/>
      <c r="T26" s="565"/>
      <c r="U26" s="553"/>
      <c r="V26" s="759"/>
      <c r="W26" s="759"/>
      <c r="X26" s="759"/>
      <c r="Y26" s="768"/>
      <c r="Z26" s="1008"/>
      <c r="AA26" s="1007"/>
      <c r="AB26" s="1003"/>
      <c r="AC26" s="759"/>
      <c r="AD26" s="759"/>
      <c r="AE26" s="759"/>
      <c r="AF26" s="768"/>
      <c r="AG26" s="1008"/>
      <c r="AH26" s="1007"/>
      <c r="AI26" s="1003"/>
      <c r="AJ26" s="759"/>
      <c r="AK26" s="759"/>
      <c r="AL26" s="759"/>
      <c r="AM26" s="768"/>
      <c r="AN26" s="1008"/>
      <c r="AO26" s="1007"/>
      <c r="AP26" s="1003"/>
      <c r="AQ26" s="759"/>
      <c r="AR26" s="759"/>
      <c r="AS26" s="759"/>
      <c r="AT26" s="768"/>
      <c r="AU26" s="1008"/>
      <c r="AV26" s="1007"/>
      <c r="AW26" s="1003"/>
      <c r="AX26" s="759"/>
      <c r="AY26" s="759"/>
      <c r="AZ26" s="759"/>
      <c r="BA26" s="768"/>
      <c r="BB26" s="1008"/>
      <c r="BC26" s="1007"/>
      <c r="BD26" s="1003"/>
      <c r="BE26" s="759"/>
      <c r="BF26" s="759"/>
      <c r="BG26" s="759"/>
      <c r="BH26" s="768"/>
      <c r="BI26" s="1008"/>
      <c r="BJ26" s="1007"/>
      <c r="BK26" s="1003"/>
      <c r="BL26" s="759"/>
      <c r="BM26" s="759"/>
      <c r="BN26" s="759"/>
      <c r="BO26" s="768"/>
      <c r="BP26" s="1008"/>
      <c r="BQ26" s="1007"/>
      <c r="BR26" s="1003"/>
      <c r="BS26" s="562"/>
      <c r="BT26" s="1208"/>
      <c r="BU26" s="503"/>
      <c r="BV26" s="503"/>
      <c r="BW26" s="503"/>
      <c r="BX26" s="503"/>
      <c r="BY26" s="503"/>
      <c r="BZ26" s="503"/>
      <c r="CA26" s="503"/>
      <c r="CB26" s="503"/>
      <c r="CC26" s="503"/>
      <c r="CD26" s="503"/>
      <c r="CE26" s="503"/>
    </row>
    <row r="27" spans="1:83" s="477" customFormat="1" ht="15" customHeight="1">
      <c r="A27" s="1235"/>
      <c r="B27" s="1235"/>
      <c r="C27" s="1235"/>
      <c r="D27" s="1235"/>
      <c r="E27" s="1235"/>
      <c r="F27" s="944"/>
      <c r="G27" s="944"/>
      <c r="H27" s="942"/>
      <c r="I27" s="1235"/>
      <c r="J27" s="944"/>
      <c r="K27" s="949"/>
      <c r="L27" s="540"/>
      <c r="M27" s="553" t="s">
        <v>11</v>
      </c>
      <c r="N27" s="552"/>
      <c r="O27" s="547"/>
      <c r="P27" s="547"/>
      <c r="Q27" s="547"/>
      <c r="R27" s="575"/>
      <c r="S27" s="566"/>
      <c r="T27" s="565"/>
      <c r="U27" s="552"/>
      <c r="V27" s="759"/>
      <c r="W27" s="759"/>
      <c r="X27" s="759"/>
      <c r="Y27" s="768"/>
      <c r="Z27" s="1008"/>
      <c r="AA27" s="1007"/>
      <c r="AB27" s="1042"/>
      <c r="AC27" s="759"/>
      <c r="AD27" s="759"/>
      <c r="AE27" s="759"/>
      <c r="AF27" s="768"/>
      <c r="AG27" s="1008"/>
      <c r="AH27" s="1007"/>
      <c r="AI27" s="1042"/>
      <c r="AJ27" s="759"/>
      <c r="AK27" s="759"/>
      <c r="AL27" s="759"/>
      <c r="AM27" s="768"/>
      <c r="AN27" s="1008"/>
      <c r="AO27" s="1007"/>
      <c r="AP27" s="1042"/>
      <c r="AQ27" s="759"/>
      <c r="AR27" s="759"/>
      <c r="AS27" s="759"/>
      <c r="AT27" s="768"/>
      <c r="AU27" s="1008"/>
      <c r="AV27" s="1007"/>
      <c r="AW27" s="1042"/>
      <c r="AX27" s="759"/>
      <c r="AY27" s="759"/>
      <c r="AZ27" s="759"/>
      <c r="BA27" s="768"/>
      <c r="BB27" s="1008"/>
      <c r="BC27" s="1007"/>
      <c r="BD27" s="1042"/>
      <c r="BE27" s="759"/>
      <c r="BF27" s="759"/>
      <c r="BG27" s="759"/>
      <c r="BH27" s="768"/>
      <c r="BI27" s="1008"/>
      <c r="BJ27" s="1007"/>
      <c r="BK27" s="1042"/>
      <c r="BL27" s="759"/>
      <c r="BM27" s="759"/>
      <c r="BN27" s="759"/>
      <c r="BO27" s="768"/>
      <c r="BP27" s="1008"/>
      <c r="BQ27" s="1007"/>
      <c r="BR27" s="1042"/>
      <c r="BS27" s="566"/>
      <c r="BT27" s="562"/>
      <c r="BU27" s="503"/>
      <c r="BV27" s="503"/>
      <c r="BW27" s="503"/>
      <c r="BX27" s="503"/>
      <c r="BY27" s="503"/>
      <c r="BZ27" s="503"/>
      <c r="CA27" s="503"/>
      <c r="CB27" s="503"/>
      <c r="CC27" s="503"/>
      <c r="CD27" s="503"/>
      <c r="CE27" s="503"/>
    </row>
    <row r="28" spans="1:83" s="477" customFormat="1" ht="0.2" customHeight="1">
      <c r="A28" s="1235"/>
      <c r="B28" s="1235"/>
      <c r="C28" s="1235"/>
      <c r="D28" s="1235"/>
      <c r="E28" s="948"/>
      <c r="F28" s="944"/>
      <c r="G28" s="944"/>
      <c r="H28" s="944"/>
      <c r="I28" s="940"/>
      <c r="J28" s="937"/>
      <c r="K28" s="947"/>
      <c r="L28" s="540"/>
      <c r="M28" s="553"/>
      <c r="N28" s="551"/>
      <c r="O28" s="547"/>
      <c r="P28" s="547"/>
      <c r="Q28" s="547"/>
      <c r="R28" s="575"/>
      <c r="S28" s="566"/>
      <c r="T28" s="565"/>
      <c r="U28" s="551"/>
      <c r="V28" s="759"/>
      <c r="W28" s="759"/>
      <c r="X28" s="759"/>
      <c r="Y28" s="768"/>
      <c r="Z28" s="1008"/>
      <c r="AA28" s="1007"/>
      <c r="AB28" s="1001"/>
      <c r="AC28" s="759"/>
      <c r="AD28" s="759"/>
      <c r="AE28" s="759"/>
      <c r="AF28" s="768"/>
      <c r="AG28" s="1008"/>
      <c r="AH28" s="1007"/>
      <c r="AI28" s="1001"/>
      <c r="AJ28" s="759"/>
      <c r="AK28" s="759"/>
      <c r="AL28" s="759"/>
      <c r="AM28" s="768"/>
      <c r="AN28" s="1008"/>
      <c r="AO28" s="1007"/>
      <c r="AP28" s="1001"/>
      <c r="AQ28" s="759"/>
      <c r="AR28" s="759"/>
      <c r="AS28" s="759"/>
      <c r="AT28" s="768"/>
      <c r="AU28" s="1008"/>
      <c r="AV28" s="1007"/>
      <c r="AW28" s="1001"/>
      <c r="AX28" s="759"/>
      <c r="AY28" s="759"/>
      <c r="AZ28" s="759"/>
      <c r="BA28" s="768"/>
      <c r="BB28" s="1008"/>
      <c r="BC28" s="1007"/>
      <c r="BD28" s="1001"/>
      <c r="BE28" s="759"/>
      <c r="BF28" s="759"/>
      <c r="BG28" s="759"/>
      <c r="BH28" s="768"/>
      <c r="BI28" s="1008"/>
      <c r="BJ28" s="1007"/>
      <c r="BK28" s="1001"/>
      <c r="BL28" s="759"/>
      <c r="BM28" s="759"/>
      <c r="BN28" s="759"/>
      <c r="BO28" s="768"/>
      <c r="BP28" s="1008"/>
      <c r="BQ28" s="1007"/>
      <c r="BR28" s="1001"/>
      <c r="BS28" s="566"/>
      <c r="BT28" s="562"/>
      <c r="BU28" s="503"/>
      <c r="BV28" s="503"/>
      <c r="BW28" s="503"/>
      <c r="BX28" s="503"/>
      <c r="BY28" s="503"/>
      <c r="BZ28" s="503"/>
      <c r="CA28" s="503"/>
      <c r="CB28" s="503"/>
      <c r="CC28" s="503"/>
      <c r="CD28" s="503"/>
      <c r="CE28" s="503"/>
    </row>
    <row r="29" spans="1:83" ht="3" customHeight="1">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row>
    <row r="30" spans="1:83" ht="123.75" customHeight="1">
      <c r="L30" s="1">
        <v>1</v>
      </c>
      <c r="M30" s="1199" t="s">
        <v>661</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row>
  </sheetData>
  <sheetProtection password="FA9C" sheet="1" objects="1" scenarios="1" formatColumns="0" formatRows="0"/>
  <dataConsolidate leftLabels="1"/>
  <mergeCells count="130">
    <mergeCell ref="R24:R25"/>
    <mergeCell ref="S24:S25"/>
    <mergeCell ref="AA24:AA25"/>
    <mergeCell ref="AB24:AB25"/>
    <mergeCell ref="L5:T5"/>
    <mergeCell ref="O9:T9"/>
    <mergeCell ref="O10:T10"/>
    <mergeCell ref="O7:T7"/>
    <mergeCell ref="O8:T8"/>
    <mergeCell ref="L11:M11"/>
    <mergeCell ref="O11:T11"/>
    <mergeCell ref="O12:U12"/>
    <mergeCell ref="A18:A28"/>
    <mergeCell ref="O18:BS18"/>
    <mergeCell ref="B19:B28"/>
    <mergeCell ref="O19:BS19"/>
    <mergeCell ref="C20:C28"/>
    <mergeCell ref="S16:T16"/>
    <mergeCell ref="T24:T25"/>
    <mergeCell ref="U24:U25"/>
    <mergeCell ref="O20:BS20"/>
    <mergeCell ref="D21:D28"/>
    <mergeCell ref="O21:BS21"/>
    <mergeCell ref="E22:E27"/>
    <mergeCell ref="I22:I27"/>
    <mergeCell ref="F23:F26"/>
    <mergeCell ref="J23:J26"/>
    <mergeCell ref="O23:BS23"/>
    <mergeCell ref="V12:AB12"/>
    <mergeCell ref="V14:AA14"/>
    <mergeCell ref="AB14:AB16"/>
    <mergeCell ref="V15:V16"/>
    <mergeCell ref="W15:X15"/>
    <mergeCell ref="Y15:AA15"/>
    <mergeCell ref="Z16:AA16"/>
    <mergeCell ref="V11:AA11"/>
    <mergeCell ref="M30:BT30"/>
    <mergeCell ref="BT24:BT26"/>
    <mergeCell ref="L13:BS13"/>
    <mergeCell ref="L14:L16"/>
    <mergeCell ref="M14:M16"/>
    <mergeCell ref="O14:T14"/>
    <mergeCell ref="U14:U16"/>
    <mergeCell ref="BS14:BS16"/>
    <mergeCell ref="O15:O16"/>
    <mergeCell ref="P15:Q15"/>
    <mergeCell ref="R15:T15"/>
    <mergeCell ref="S17:T17"/>
    <mergeCell ref="BT13:BT16"/>
    <mergeCell ref="Z17:AA17"/>
    <mergeCell ref="Y24:Y25"/>
    <mergeCell ref="Z24:Z25"/>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BD24:BD25"/>
    <mergeCell ref="AX12:BD12"/>
    <mergeCell ref="AX14:BC14"/>
    <mergeCell ref="BD14:BD16"/>
    <mergeCell ref="AX15:AX16"/>
    <mergeCell ref="AY15:AZ15"/>
    <mergeCell ref="BA15:BC15"/>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R24:BR25"/>
    <mergeCell ref="BL12:BR12"/>
    <mergeCell ref="BL14:BQ14"/>
    <mergeCell ref="BR14:BR16"/>
    <mergeCell ref="BL15:BL16"/>
    <mergeCell ref="BM15:BN15"/>
    <mergeCell ref="BO15:BQ15"/>
    <mergeCell ref="BP16:BQ16"/>
  </mergeCells>
  <dataValidations count="9">
    <dataValidation allowBlank="1" prompt="Для выбора выполните двойной щелчок левой клавиши мыши по соответствующей ячейке." sqref="WXQ983062:WYB983068 LE26:LP28 VA26:VL28 AEW26:AFH28 AOS26:APD28 AYO26:AYZ28 BIK26:BIV28 BSG26:BSR28 CCC26:CCN28 CLY26:CMJ28 CVU26:CWF28 DFQ26:DGB28 DPM26:DPX28 DZI26:DZT28 EJE26:EJP28 ETA26:ETL28 FCW26:FDH28 FMS26:FND28 FWO26:FWZ28 GGK26:GGV28 GQG26:GQR28 HAC26:HAN28 HJY26:HKJ28 HTU26:HUF28 IDQ26:IEB28 INM26:INX28 IXI26:IXT28 JHE26:JHP28 JRA26:JRL28 KAW26:KBH28 KKS26:KLD28 KUO26:KUZ28 LEK26:LEV28 LOG26:LOR28 LYC26:LYN28 MHY26:MIJ28 MRU26:MSF28 NBQ26:NCB28 NLM26:NLX28 NVI26:NVT28 OFE26:OFP28 OPA26:OPL28 OYW26:OZH28 PIS26:PJD28 PSO26:PSZ28 QCK26:QCV28 QMG26:QMR28 QWC26:QWN28 RFY26:RGJ28 RPU26:RQF28 RZQ26:SAB28 SJM26:SJX28 STI26:STT28 TDE26:TDP28 TNA26:TNL28 TWW26:TXH28 UGS26:UHD28 UQO26:UQZ28 VAK26:VAV28 VKG26:VKR28 VUC26:VUN28 WDY26:WEJ28 WNU26:WOF28 WXQ26:WYB28 LE65558:LP65564 VA65558:VL65564 AEW65558:AFH65564 AOS65558:APD65564 AYO65558:AYZ65564 BIK65558:BIV65564 BSG65558:BSR65564 CCC65558:CCN65564 CLY65558:CMJ65564 CVU65558:CWF65564 DFQ65558:DGB65564 DPM65558:DPX65564 DZI65558:DZT65564 EJE65558:EJP65564 ETA65558:ETL65564 FCW65558:FDH65564 FMS65558:FND65564 FWO65558:FWZ65564 GGK65558:GGV65564 GQG65558:GQR65564 HAC65558:HAN65564 HJY65558:HKJ65564 HTU65558:HUF65564 IDQ65558:IEB65564 INM65558:INX65564 IXI65558:IXT65564 JHE65558:JHP65564 JRA65558:JRL65564 KAW65558:KBH65564 KKS65558:KLD65564 KUO65558:KUZ65564 LEK65558:LEV65564 LOG65558:LOR65564 LYC65558:LYN65564 MHY65558:MIJ65564 MRU65558:MSF65564 NBQ65558:NCB65564 NLM65558:NLX65564 NVI65558:NVT65564 OFE65558:OFP65564 OPA65558:OPL65564 OYW65558:OZH65564 PIS65558:PJD65564 PSO65558:PSZ65564 QCK65558:QCV65564 QMG65558:QMR65564 QWC65558:QWN65564 RFY65558:RGJ65564 RPU65558:RQF65564 RZQ65558:SAB65564 SJM65558:SJX65564 STI65558:STT65564 TDE65558:TDP65564 TNA65558:TNL65564 TWW65558:TXH65564 UGS65558:UHD65564 UQO65558:UQZ65564 VAK65558:VAV65564 VKG65558:VKR65564 VUC65558:VUN65564 WDY65558:WEJ65564 WNU65558:WOF65564 WXQ65558:WYB65564 LE131094:LP131100 VA131094:VL131100 AEW131094:AFH131100 AOS131094:APD131100 AYO131094:AYZ131100 BIK131094:BIV131100 BSG131094:BSR131100 CCC131094:CCN131100 CLY131094:CMJ131100 CVU131094:CWF131100 DFQ131094:DGB131100 DPM131094:DPX131100 DZI131094:DZT131100 EJE131094:EJP131100 ETA131094:ETL131100 FCW131094:FDH131100 FMS131094:FND131100 FWO131094:FWZ131100 GGK131094:GGV131100 GQG131094:GQR131100 HAC131094:HAN131100 HJY131094:HKJ131100 HTU131094:HUF131100 IDQ131094:IEB131100 INM131094:INX131100 IXI131094:IXT131100 JHE131094:JHP131100 JRA131094:JRL131100 KAW131094:KBH131100 KKS131094:KLD131100 KUO131094:KUZ131100 LEK131094:LEV131100 LOG131094:LOR131100 LYC131094:LYN131100 MHY131094:MIJ131100 MRU131094:MSF131100 NBQ131094:NCB131100 NLM131094:NLX131100 NVI131094:NVT131100 OFE131094:OFP131100 OPA131094:OPL131100 OYW131094:OZH131100 PIS131094:PJD131100 PSO131094:PSZ131100 QCK131094:QCV131100 QMG131094:QMR131100 QWC131094:QWN131100 RFY131094:RGJ131100 RPU131094:RQF131100 RZQ131094:SAB131100 SJM131094:SJX131100 STI131094:STT131100 TDE131094:TDP131100 TNA131094:TNL131100 TWW131094:TXH131100 UGS131094:UHD131100 UQO131094:UQZ131100 VAK131094:VAV131100 VKG131094:VKR131100 VUC131094:VUN131100 WDY131094:WEJ131100 WNU131094:WOF131100 WXQ131094:WYB131100 LE196630:LP196636 VA196630:VL196636 AEW196630:AFH196636 AOS196630:APD196636 AYO196630:AYZ196636 BIK196630:BIV196636 BSG196630:BSR196636 CCC196630:CCN196636 CLY196630:CMJ196636 CVU196630:CWF196636 DFQ196630:DGB196636 DPM196630:DPX196636 DZI196630:DZT196636 EJE196630:EJP196636 ETA196630:ETL196636 FCW196630:FDH196636 FMS196630:FND196636 FWO196630:FWZ196636 GGK196630:GGV196636 GQG196630:GQR196636 HAC196630:HAN196636 HJY196630:HKJ196636 HTU196630:HUF196636 IDQ196630:IEB196636 INM196630:INX196636 IXI196630:IXT196636 JHE196630:JHP196636 JRA196630:JRL196636 KAW196630:KBH196636 KKS196630:KLD196636 KUO196630:KUZ196636 LEK196630:LEV196636 LOG196630:LOR196636 LYC196630:LYN196636 MHY196630:MIJ196636 MRU196630:MSF196636 NBQ196630:NCB196636 NLM196630:NLX196636 NVI196630:NVT196636 OFE196630:OFP196636 OPA196630:OPL196636 OYW196630:OZH196636 PIS196630:PJD196636 PSO196630:PSZ196636 QCK196630:QCV196636 QMG196630:QMR196636 QWC196630:QWN196636 RFY196630:RGJ196636 RPU196630:RQF196636 RZQ196630:SAB196636 SJM196630:SJX196636 STI196630:STT196636 TDE196630:TDP196636 TNA196630:TNL196636 TWW196630:TXH196636 UGS196630:UHD196636 UQO196630:UQZ196636 VAK196630:VAV196636 VKG196630:VKR196636 VUC196630:VUN196636 WDY196630:WEJ196636 WNU196630:WOF196636 WXQ196630:WYB196636 LE262166:LP262172 VA262166:VL262172 AEW262166:AFH262172 AOS262166:APD262172 AYO262166:AYZ262172 BIK262166:BIV262172 BSG262166:BSR262172 CCC262166:CCN262172 CLY262166:CMJ262172 CVU262166:CWF262172 DFQ262166:DGB262172 DPM262166:DPX262172 DZI262166:DZT262172 EJE262166:EJP262172 ETA262166:ETL262172 FCW262166:FDH262172 FMS262166:FND262172 FWO262166:FWZ262172 GGK262166:GGV262172 GQG262166:GQR262172 HAC262166:HAN262172 HJY262166:HKJ262172 HTU262166:HUF262172 IDQ262166:IEB262172 INM262166:INX262172 IXI262166:IXT262172 JHE262166:JHP262172 JRA262166:JRL262172 KAW262166:KBH262172 KKS262166:KLD262172 KUO262166:KUZ262172 LEK262166:LEV262172 LOG262166:LOR262172 LYC262166:LYN262172 MHY262166:MIJ262172 MRU262166:MSF262172 NBQ262166:NCB262172 NLM262166:NLX262172 NVI262166:NVT262172 OFE262166:OFP262172 OPA262166:OPL262172 OYW262166:OZH262172 PIS262166:PJD262172 PSO262166:PSZ262172 QCK262166:QCV262172 QMG262166:QMR262172 QWC262166:QWN262172 RFY262166:RGJ262172 RPU262166:RQF262172 RZQ262166:SAB262172 SJM262166:SJX262172 STI262166:STT262172 TDE262166:TDP262172 TNA262166:TNL262172 TWW262166:TXH262172 UGS262166:UHD262172 UQO262166:UQZ262172 VAK262166:VAV262172 VKG262166:VKR262172 VUC262166:VUN262172 WDY262166:WEJ262172 WNU262166:WOF262172 WXQ262166:WYB262172 LE327702:LP327708 VA327702:VL327708 AEW327702:AFH327708 AOS327702:APD327708 AYO327702:AYZ327708 BIK327702:BIV327708 BSG327702:BSR327708 CCC327702:CCN327708 CLY327702:CMJ327708 CVU327702:CWF327708 DFQ327702:DGB327708 DPM327702:DPX327708 DZI327702:DZT327708 EJE327702:EJP327708 ETA327702:ETL327708 FCW327702:FDH327708 FMS327702:FND327708 FWO327702:FWZ327708 GGK327702:GGV327708 GQG327702:GQR327708 HAC327702:HAN327708 HJY327702:HKJ327708 HTU327702:HUF327708 IDQ327702:IEB327708 INM327702:INX327708 IXI327702:IXT327708 JHE327702:JHP327708 JRA327702:JRL327708 KAW327702:KBH327708 KKS327702:KLD327708 KUO327702:KUZ327708 LEK327702:LEV327708 LOG327702:LOR327708 LYC327702:LYN327708 MHY327702:MIJ327708 MRU327702:MSF327708 NBQ327702:NCB327708 NLM327702:NLX327708 NVI327702:NVT327708 OFE327702:OFP327708 OPA327702:OPL327708 OYW327702:OZH327708 PIS327702:PJD327708 PSO327702:PSZ327708 QCK327702:QCV327708 QMG327702:QMR327708 QWC327702:QWN327708 RFY327702:RGJ327708 RPU327702:RQF327708 RZQ327702:SAB327708 SJM327702:SJX327708 STI327702:STT327708 TDE327702:TDP327708 TNA327702:TNL327708 TWW327702:TXH327708 UGS327702:UHD327708 UQO327702:UQZ327708 VAK327702:VAV327708 VKG327702:VKR327708 VUC327702:VUN327708 WDY327702:WEJ327708 WNU327702:WOF327708 WXQ327702:WYB327708 LE393238:LP393244 VA393238:VL393244 AEW393238:AFH393244 AOS393238:APD393244 AYO393238:AYZ393244 BIK393238:BIV393244 BSG393238:BSR393244 CCC393238:CCN393244 CLY393238:CMJ393244 CVU393238:CWF393244 DFQ393238:DGB393244 DPM393238:DPX393244 DZI393238:DZT393244 EJE393238:EJP393244 ETA393238:ETL393244 FCW393238:FDH393244 FMS393238:FND393244 FWO393238:FWZ393244 GGK393238:GGV393244 GQG393238:GQR393244 HAC393238:HAN393244 HJY393238:HKJ393244 HTU393238:HUF393244 IDQ393238:IEB393244 INM393238:INX393244 IXI393238:IXT393244 JHE393238:JHP393244 JRA393238:JRL393244 KAW393238:KBH393244 KKS393238:KLD393244 KUO393238:KUZ393244 LEK393238:LEV393244 LOG393238:LOR393244 LYC393238:LYN393244 MHY393238:MIJ393244 MRU393238:MSF393244 NBQ393238:NCB393244 NLM393238:NLX393244 NVI393238:NVT393244 OFE393238:OFP393244 OPA393238:OPL393244 OYW393238:OZH393244 PIS393238:PJD393244 PSO393238:PSZ393244 QCK393238:QCV393244 QMG393238:QMR393244 QWC393238:QWN393244 RFY393238:RGJ393244 RPU393238:RQF393244 RZQ393238:SAB393244 SJM393238:SJX393244 STI393238:STT393244 TDE393238:TDP393244 TNA393238:TNL393244 TWW393238:TXH393244 UGS393238:UHD393244 UQO393238:UQZ393244 VAK393238:VAV393244 VKG393238:VKR393244 VUC393238:VUN393244 WDY393238:WEJ393244 WNU393238:WOF393244 WXQ393238:WYB393244 LE458774:LP458780 VA458774:VL458780 AEW458774:AFH458780 AOS458774:APD458780 AYO458774:AYZ458780 BIK458774:BIV458780 BSG458774:BSR458780 CCC458774:CCN458780 CLY458774:CMJ458780 CVU458774:CWF458780 DFQ458774:DGB458780 DPM458774:DPX458780 DZI458774:DZT458780 EJE458774:EJP458780 ETA458774:ETL458780 FCW458774:FDH458780 FMS458774:FND458780 FWO458774:FWZ458780 GGK458774:GGV458780 GQG458774:GQR458780 HAC458774:HAN458780 HJY458774:HKJ458780 HTU458774:HUF458780 IDQ458774:IEB458780 INM458774:INX458780 IXI458774:IXT458780 JHE458774:JHP458780 JRA458774:JRL458780 KAW458774:KBH458780 KKS458774:KLD458780 KUO458774:KUZ458780 LEK458774:LEV458780 LOG458774:LOR458780 LYC458774:LYN458780 MHY458774:MIJ458780 MRU458774:MSF458780 NBQ458774:NCB458780 NLM458774:NLX458780 NVI458774:NVT458780 OFE458774:OFP458780 OPA458774:OPL458780 OYW458774:OZH458780 PIS458774:PJD458780 PSO458774:PSZ458780 QCK458774:QCV458780 QMG458774:QMR458780 QWC458774:QWN458780 RFY458774:RGJ458780 RPU458774:RQF458780 RZQ458774:SAB458780 SJM458774:SJX458780 STI458774:STT458780 TDE458774:TDP458780 TNA458774:TNL458780 TWW458774:TXH458780 UGS458774:UHD458780 UQO458774:UQZ458780 VAK458774:VAV458780 VKG458774:VKR458780 VUC458774:VUN458780 WDY458774:WEJ458780 WNU458774:WOF458780 WXQ458774:WYB458780 LE524310:LP524316 VA524310:VL524316 AEW524310:AFH524316 AOS524310:APD524316 AYO524310:AYZ524316 BIK524310:BIV524316 BSG524310:BSR524316 CCC524310:CCN524316 CLY524310:CMJ524316 CVU524310:CWF524316 DFQ524310:DGB524316 DPM524310:DPX524316 DZI524310:DZT524316 EJE524310:EJP524316 ETA524310:ETL524316 FCW524310:FDH524316 FMS524310:FND524316 FWO524310:FWZ524316 GGK524310:GGV524316 GQG524310:GQR524316 HAC524310:HAN524316 HJY524310:HKJ524316 HTU524310:HUF524316 IDQ524310:IEB524316 INM524310:INX524316 IXI524310:IXT524316 JHE524310:JHP524316 JRA524310:JRL524316 KAW524310:KBH524316 KKS524310:KLD524316 KUO524310:KUZ524316 LEK524310:LEV524316 LOG524310:LOR524316 LYC524310:LYN524316 MHY524310:MIJ524316 MRU524310:MSF524316 NBQ524310:NCB524316 NLM524310:NLX524316 NVI524310:NVT524316 OFE524310:OFP524316 OPA524310:OPL524316 OYW524310:OZH524316 PIS524310:PJD524316 PSO524310:PSZ524316 QCK524310:QCV524316 QMG524310:QMR524316 QWC524310:QWN524316 RFY524310:RGJ524316 RPU524310:RQF524316 RZQ524310:SAB524316 SJM524310:SJX524316 STI524310:STT524316 TDE524310:TDP524316 TNA524310:TNL524316 TWW524310:TXH524316 UGS524310:UHD524316 UQO524310:UQZ524316 VAK524310:VAV524316 VKG524310:VKR524316 VUC524310:VUN524316 WDY524310:WEJ524316 WNU524310:WOF524316 WXQ524310:WYB524316 LE589846:LP589852 VA589846:VL589852 AEW589846:AFH589852 AOS589846:APD589852 AYO589846:AYZ589852 BIK589846:BIV589852 BSG589846:BSR589852 CCC589846:CCN589852 CLY589846:CMJ589852 CVU589846:CWF589852 DFQ589846:DGB589852 DPM589846:DPX589852 DZI589846:DZT589852 EJE589846:EJP589852 ETA589846:ETL589852 FCW589846:FDH589852 FMS589846:FND589852 FWO589846:FWZ589852 GGK589846:GGV589852 GQG589846:GQR589852 HAC589846:HAN589852 HJY589846:HKJ589852 HTU589846:HUF589852 IDQ589846:IEB589852 INM589846:INX589852 IXI589846:IXT589852 JHE589846:JHP589852 JRA589846:JRL589852 KAW589846:KBH589852 KKS589846:KLD589852 KUO589846:KUZ589852 LEK589846:LEV589852 LOG589846:LOR589852 LYC589846:LYN589852 MHY589846:MIJ589852 MRU589846:MSF589852 NBQ589846:NCB589852 NLM589846:NLX589852 NVI589846:NVT589852 OFE589846:OFP589852 OPA589846:OPL589852 OYW589846:OZH589852 PIS589846:PJD589852 PSO589846:PSZ589852 QCK589846:QCV589852 QMG589846:QMR589852 QWC589846:QWN589852 RFY589846:RGJ589852 RPU589846:RQF589852 RZQ589846:SAB589852 SJM589846:SJX589852 STI589846:STT589852 TDE589846:TDP589852 TNA589846:TNL589852 TWW589846:TXH589852 UGS589846:UHD589852 UQO589846:UQZ589852 VAK589846:VAV589852 VKG589846:VKR589852 VUC589846:VUN589852 WDY589846:WEJ589852 WNU589846:WOF589852 WXQ589846:WYB589852 LE655382:LP655388 VA655382:VL655388 AEW655382:AFH655388 AOS655382:APD655388 AYO655382:AYZ655388 BIK655382:BIV655388 BSG655382:BSR655388 CCC655382:CCN655388 CLY655382:CMJ655388 CVU655382:CWF655388 DFQ655382:DGB655388 DPM655382:DPX655388 DZI655382:DZT655388 EJE655382:EJP655388 ETA655382:ETL655388 FCW655382:FDH655388 FMS655382:FND655388 FWO655382:FWZ655388 GGK655382:GGV655388 GQG655382:GQR655388 HAC655382:HAN655388 HJY655382:HKJ655388 HTU655382:HUF655388 IDQ655382:IEB655388 INM655382:INX655388 IXI655382:IXT655388 JHE655382:JHP655388 JRA655382:JRL655388 KAW655382:KBH655388 KKS655382:KLD655388 KUO655382:KUZ655388 LEK655382:LEV655388 LOG655382:LOR655388 LYC655382:LYN655388 MHY655382:MIJ655388 MRU655382:MSF655388 NBQ655382:NCB655388 NLM655382:NLX655388 NVI655382:NVT655388 OFE655382:OFP655388 OPA655382:OPL655388 OYW655382:OZH655388 PIS655382:PJD655388 PSO655382:PSZ655388 QCK655382:QCV655388 QMG655382:QMR655388 QWC655382:QWN655388 RFY655382:RGJ655388 RPU655382:RQF655388 RZQ655382:SAB655388 SJM655382:SJX655388 STI655382:STT655388 TDE655382:TDP655388 TNA655382:TNL655388 TWW655382:TXH655388 UGS655382:UHD655388 UQO655382:UQZ655388 VAK655382:VAV655388 VKG655382:VKR655388 VUC655382:VUN655388 WDY655382:WEJ655388 WNU655382:WOF655388 WXQ655382:WYB655388 LE720918:LP720924 VA720918:VL720924 AEW720918:AFH720924 AOS720918:APD720924 AYO720918:AYZ720924 BIK720918:BIV720924 BSG720918:BSR720924 CCC720918:CCN720924 CLY720918:CMJ720924 CVU720918:CWF720924 DFQ720918:DGB720924 DPM720918:DPX720924 DZI720918:DZT720924 EJE720918:EJP720924 ETA720918:ETL720924 FCW720918:FDH720924 FMS720918:FND720924 FWO720918:FWZ720924 GGK720918:GGV720924 GQG720918:GQR720924 HAC720918:HAN720924 HJY720918:HKJ720924 HTU720918:HUF720924 IDQ720918:IEB720924 INM720918:INX720924 IXI720918:IXT720924 JHE720918:JHP720924 JRA720918:JRL720924 KAW720918:KBH720924 KKS720918:KLD720924 KUO720918:KUZ720924 LEK720918:LEV720924 LOG720918:LOR720924 LYC720918:LYN720924 MHY720918:MIJ720924 MRU720918:MSF720924 NBQ720918:NCB720924 NLM720918:NLX720924 NVI720918:NVT720924 OFE720918:OFP720924 OPA720918:OPL720924 OYW720918:OZH720924 PIS720918:PJD720924 PSO720918:PSZ720924 QCK720918:QCV720924 QMG720918:QMR720924 QWC720918:QWN720924 RFY720918:RGJ720924 RPU720918:RQF720924 RZQ720918:SAB720924 SJM720918:SJX720924 STI720918:STT720924 TDE720918:TDP720924 TNA720918:TNL720924 TWW720918:TXH720924 UGS720918:UHD720924 UQO720918:UQZ720924 VAK720918:VAV720924 VKG720918:VKR720924 VUC720918:VUN720924 WDY720918:WEJ720924 WNU720918:WOF720924 WXQ720918:WYB720924 LE786454:LP786460 VA786454:VL786460 AEW786454:AFH786460 AOS786454:APD786460 AYO786454:AYZ786460 BIK786454:BIV786460 BSG786454:BSR786460 CCC786454:CCN786460 CLY786454:CMJ786460 CVU786454:CWF786460 DFQ786454:DGB786460 DPM786454:DPX786460 DZI786454:DZT786460 EJE786454:EJP786460 ETA786454:ETL786460 FCW786454:FDH786460 FMS786454:FND786460 FWO786454:FWZ786460 GGK786454:GGV786460 GQG786454:GQR786460 HAC786454:HAN786460 HJY786454:HKJ786460 HTU786454:HUF786460 IDQ786454:IEB786460 INM786454:INX786460 IXI786454:IXT786460 JHE786454:JHP786460 JRA786454:JRL786460 KAW786454:KBH786460 KKS786454:KLD786460 KUO786454:KUZ786460 LEK786454:LEV786460 LOG786454:LOR786460 LYC786454:LYN786460 MHY786454:MIJ786460 MRU786454:MSF786460 NBQ786454:NCB786460 NLM786454:NLX786460 NVI786454:NVT786460 OFE786454:OFP786460 OPA786454:OPL786460 OYW786454:OZH786460 PIS786454:PJD786460 PSO786454:PSZ786460 QCK786454:QCV786460 QMG786454:QMR786460 QWC786454:QWN786460 RFY786454:RGJ786460 RPU786454:RQF786460 RZQ786454:SAB786460 SJM786454:SJX786460 STI786454:STT786460 TDE786454:TDP786460 TNA786454:TNL786460 TWW786454:TXH786460 UGS786454:UHD786460 UQO786454:UQZ786460 VAK786454:VAV786460 VKG786454:VKR786460 VUC786454:VUN786460 WDY786454:WEJ786460 WNU786454:WOF786460 WXQ786454:WYB786460 LE851990:LP851996 VA851990:VL851996 AEW851990:AFH851996 AOS851990:APD851996 AYO851990:AYZ851996 BIK851990:BIV851996 BSG851990:BSR851996 CCC851990:CCN851996 CLY851990:CMJ851996 CVU851990:CWF851996 DFQ851990:DGB851996 DPM851990:DPX851996 DZI851990:DZT851996 EJE851990:EJP851996 ETA851990:ETL851996 FCW851990:FDH851996 FMS851990:FND851996 FWO851990:FWZ851996 GGK851990:GGV851996 GQG851990:GQR851996 HAC851990:HAN851996 HJY851990:HKJ851996 HTU851990:HUF851996 IDQ851990:IEB851996 INM851990:INX851996 IXI851990:IXT851996 JHE851990:JHP851996 JRA851990:JRL851996 KAW851990:KBH851996 KKS851990:KLD851996 KUO851990:KUZ851996 LEK851990:LEV851996 LOG851990:LOR851996 LYC851990:LYN851996 MHY851990:MIJ851996 MRU851990:MSF851996 NBQ851990:NCB851996 NLM851990:NLX851996 NVI851990:NVT851996 OFE851990:OFP851996 OPA851990:OPL851996 OYW851990:OZH851996 PIS851990:PJD851996 PSO851990:PSZ851996 QCK851990:QCV851996 QMG851990:QMR851996 QWC851990:QWN851996 RFY851990:RGJ851996 RPU851990:RQF851996 RZQ851990:SAB851996 SJM851990:SJX851996 STI851990:STT851996 TDE851990:TDP851996 TNA851990:TNL851996 TWW851990:TXH851996 UGS851990:UHD851996 UQO851990:UQZ851996 VAK851990:VAV851996 VKG851990:VKR851996 VUC851990:VUN851996 WDY851990:WEJ851996 WNU851990:WOF851996 WXQ851990:WYB851996 LE917526:LP917532 VA917526:VL917532 AEW917526:AFH917532 AOS917526:APD917532 AYO917526:AYZ917532 BIK917526:BIV917532 BSG917526:BSR917532 CCC917526:CCN917532 CLY917526:CMJ917532 CVU917526:CWF917532 DFQ917526:DGB917532 DPM917526:DPX917532 DZI917526:DZT917532 EJE917526:EJP917532 ETA917526:ETL917532 FCW917526:FDH917532 FMS917526:FND917532 FWO917526:FWZ917532 GGK917526:GGV917532 GQG917526:GQR917532 HAC917526:HAN917532 HJY917526:HKJ917532 HTU917526:HUF917532 IDQ917526:IEB917532 INM917526:INX917532 IXI917526:IXT917532 JHE917526:JHP917532 JRA917526:JRL917532 KAW917526:KBH917532 KKS917526:KLD917532 KUO917526:KUZ917532 LEK917526:LEV917532 LOG917526:LOR917532 LYC917526:LYN917532 MHY917526:MIJ917532 MRU917526:MSF917532 NBQ917526:NCB917532 NLM917526:NLX917532 NVI917526:NVT917532 OFE917526:OFP917532 OPA917526:OPL917532 OYW917526:OZH917532 PIS917526:PJD917532 PSO917526:PSZ917532 QCK917526:QCV917532 QMG917526:QMR917532 QWC917526:QWN917532 RFY917526:RGJ917532 RPU917526:RQF917532 RZQ917526:SAB917532 SJM917526:SJX917532 STI917526:STT917532 TDE917526:TDP917532 TNA917526:TNL917532 TWW917526:TXH917532 UGS917526:UHD917532 UQO917526:UQZ917532 VAK917526:VAV917532 VKG917526:VKR917532 VUC917526:VUN917532 WDY917526:WEJ917532 WNU917526:WOF917532 WXQ917526:WYB917532 LE983062:LP983068 VA983062:VL983068 AEW983062:AFH983068 AOS983062:APD983068 AYO983062:AYZ983068 BIK983062:BIV983068 BSG983062:BSR983068 CCC983062:CCN983068 CLY983062:CMJ983068 CVU983062:CWF983068 DFQ983062:DGB983068 DPM983062:DPX983068 DZI983062:DZT983068 EJE983062:EJP983068 ETA983062:ETL983068 FCW983062:FDH983068 FMS983062:FND983068 FWO983062:FWZ983068 GGK983062:GGV983068 GQG983062:GQR983068 HAC983062:HAN983068 HJY983062:HKJ983068 HTU983062:HUF983068 IDQ983062:IEB983068 INM983062:INX983068 IXI983062:IXT983068 JHE983062:JHP983068 JRA983062:JRL983068 KAW983062:KBH983068 KKS983062:KLD983068 KUO983062:KUZ983068 LEK983062:LEV983068 LOG983062:LOR983068 LYC983062:LYN983068 MHY983062:MIJ983068 MRU983062:MSF983068 NBQ983062:NCB983068 NLM983062:NLX983068 NVI983062:NVT983068 OFE983062:OFP983068 OPA983062:OPL983068 OYW983062:OZH983068 PIS983062:PJD983068 PSO983062:PSZ983068 QCK983062:QCV983068 QMG983062:QMR983068 QWC983062:QWN983068 RFY983062:RGJ983068 RPU983062:RQF983068 RZQ983062:SAB983068 SJM983062:SJX983068 STI983062:STT983068 TDE983062:TDP983068 TNA983062:TNL983068 TWW983062:TXH983068 UGS983062:UHD983068 UQO983062:UQZ983068 VAK983062:VAV983068 VKG983062:VKR983068 VUC983062:VUN983068 WDY983062:WEJ983068 WNU983062:WOF983068 BT27:BT28 L26:BS28 L983062:BT983068 L917526:BT917532 L851990:BT851996 L786454:BT786460 L720918:BT720924 L655382:BT655388 L589846:BT589852 L524310:BT524316 L458774:BT458780 L393238:BT393244 L327702:BT327708 L262166:BT262172 L196630:BT196636 L131094:BT131100 L65558:BT65564"/>
    <dataValidation type="list" allowBlank="1" showInputMessage="1" errorTitle="Ошибка" error="Выберите значение из списка" prompt="Выберите значение из списка" sqref="WXT983059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O65555 LH65555 VD65555 AEZ65555 AOV65555 AYR65555 BIN65555 BSJ65555 CCF65555 CMB65555 CVX65555 DFT65555 DPP65555 DZL65555 EJH65555 ETD65555 FCZ65555 FMV65555 FWR65555 GGN65555 GQJ65555 HAF65555 HKB65555 HTX65555 IDT65555 INP65555 IXL65555 JHH65555 JRD65555 KAZ65555 KKV65555 KUR65555 LEN65555 LOJ65555 LYF65555 MIB65555 MRX65555 NBT65555 NLP65555 NVL65555 OFH65555 OPD65555 OYZ65555 PIV65555 PSR65555 QCN65555 QMJ65555 QWF65555 RGB65555 RPX65555 RZT65555 SJP65555 STL65555 TDH65555 TND65555 TWZ65555 UGV65555 UQR65555 VAN65555 VKJ65555 VUF65555 WEB65555 WNX65555 WXT65555 O131091 LH131091 VD131091 AEZ131091 AOV131091 AYR131091 BIN131091 BSJ131091 CCF131091 CMB131091 CVX131091 DFT131091 DPP131091 DZL131091 EJH131091 ETD131091 FCZ131091 FMV131091 FWR131091 GGN131091 GQJ131091 HAF131091 HKB131091 HTX131091 IDT131091 INP131091 IXL131091 JHH131091 JRD131091 KAZ131091 KKV131091 KUR131091 LEN131091 LOJ131091 LYF131091 MIB131091 MRX131091 NBT131091 NLP131091 NVL131091 OFH131091 OPD131091 OYZ131091 PIV131091 PSR131091 QCN131091 QMJ131091 QWF131091 RGB131091 RPX131091 RZT131091 SJP131091 STL131091 TDH131091 TND131091 TWZ131091 UGV131091 UQR131091 VAN131091 VKJ131091 VUF131091 WEB131091 WNX131091 WXT131091 O196627 LH196627 VD196627 AEZ196627 AOV196627 AYR196627 BIN196627 BSJ196627 CCF196627 CMB196627 CVX196627 DFT196627 DPP196627 DZL196627 EJH196627 ETD196627 FCZ196627 FMV196627 FWR196627 GGN196627 GQJ196627 HAF196627 HKB196627 HTX196627 IDT196627 INP196627 IXL196627 JHH196627 JRD196627 KAZ196627 KKV196627 KUR196627 LEN196627 LOJ196627 LYF196627 MIB196627 MRX196627 NBT196627 NLP196627 NVL196627 OFH196627 OPD196627 OYZ196627 PIV196627 PSR196627 QCN196627 QMJ196627 QWF196627 RGB196627 RPX196627 RZT196627 SJP196627 STL196627 TDH196627 TND196627 TWZ196627 UGV196627 UQR196627 VAN196627 VKJ196627 VUF196627 WEB196627 WNX196627 WXT196627 O262163 LH262163 VD262163 AEZ262163 AOV262163 AYR262163 BIN262163 BSJ262163 CCF262163 CMB262163 CVX262163 DFT262163 DPP262163 DZL262163 EJH262163 ETD262163 FCZ262163 FMV262163 FWR262163 GGN262163 GQJ262163 HAF262163 HKB262163 HTX262163 IDT262163 INP262163 IXL262163 JHH262163 JRD262163 KAZ262163 KKV262163 KUR262163 LEN262163 LOJ262163 LYF262163 MIB262163 MRX262163 NBT262163 NLP262163 NVL262163 OFH262163 OPD262163 OYZ262163 PIV262163 PSR262163 QCN262163 QMJ262163 QWF262163 RGB262163 RPX262163 RZT262163 SJP262163 STL262163 TDH262163 TND262163 TWZ262163 UGV262163 UQR262163 VAN262163 VKJ262163 VUF262163 WEB262163 WNX262163 WXT262163 O327699 LH327699 VD327699 AEZ327699 AOV327699 AYR327699 BIN327699 BSJ327699 CCF327699 CMB327699 CVX327699 DFT327699 DPP327699 DZL327699 EJH327699 ETD327699 FCZ327699 FMV327699 FWR327699 GGN327699 GQJ327699 HAF327699 HKB327699 HTX327699 IDT327699 INP327699 IXL327699 JHH327699 JRD327699 KAZ327699 KKV327699 KUR327699 LEN327699 LOJ327699 LYF327699 MIB327699 MRX327699 NBT327699 NLP327699 NVL327699 OFH327699 OPD327699 OYZ327699 PIV327699 PSR327699 QCN327699 QMJ327699 QWF327699 RGB327699 RPX327699 RZT327699 SJP327699 STL327699 TDH327699 TND327699 TWZ327699 UGV327699 UQR327699 VAN327699 VKJ327699 VUF327699 WEB327699 WNX327699 WXT327699 O393235 LH393235 VD393235 AEZ393235 AOV393235 AYR393235 BIN393235 BSJ393235 CCF393235 CMB393235 CVX393235 DFT393235 DPP393235 DZL393235 EJH393235 ETD393235 FCZ393235 FMV393235 FWR393235 GGN393235 GQJ393235 HAF393235 HKB393235 HTX393235 IDT393235 INP393235 IXL393235 JHH393235 JRD393235 KAZ393235 KKV393235 KUR393235 LEN393235 LOJ393235 LYF393235 MIB393235 MRX393235 NBT393235 NLP393235 NVL393235 OFH393235 OPD393235 OYZ393235 PIV393235 PSR393235 QCN393235 QMJ393235 QWF393235 RGB393235 RPX393235 RZT393235 SJP393235 STL393235 TDH393235 TND393235 TWZ393235 UGV393235 UQR393235 VAN393235 VKJ393235 VUF393235 WEB393235 WNX393235 WXT393235 O458771 LH458771 VD458771 AEZ458771 AOV458771 AYR458771 BIN458771 BSJ458771 CCF458771 CMB458771 CVX458771 DFT458771 DPP458771 DZL458771 EJH458771 ETD458771 FCZ458771 FMV458771 FWR458771 GGN458771 GQJ458771 HAF458771 HKB458771 HTX458771 IDT458771 INP458771 IXL458771 JHH458771 JRD458771 KAZ458771 KKV458771 KUR458771 LEN458771 LOJ458771 LYF458771 MIB458771 MRX458771 NBT458771 NLP458771 NVL458771 OFH458771 OPD458771 OYZ458771 PIV458771 PSR458771 QCN458771 QMJ458771 QWF458771 RGB458771 RPX458771 RZT458771 SJP458771 STL458771 TDH458771 TND458771 TWZ458771 UGV458771 UQR458771 VAN458771 VKJ458771 VUF458771 WEB458771 WNX458771 WXT458771 O524307 LH524307 VD524307 AEZ524307 AOV524307 AYR524307 BIN524307 BSJ524307 CCF524307 CMB524307 CVX524307 DFT524307 DPP524307 DZL524307 EJH524307 ETD524307 FCZ524307 FMV524307 FWR524307 GGN524307 GQJ524307 HAF524307 HKB524307 HTX524307 IDT524307 INP524307 IXL524307 JHH524307 JRD524307 KAZ524307 KKV524307 KUR524307 LEN524307 LOJ524307 LYF524307 MIB524307 MRX524307 NBT524307 NLP524307 NVL524307 OFH524307 OPD524307 OYZ524307 PIV524307 PSR524307 QCN524307 QMJ524307 QWF524307 RGB524307 RPX524307 RZT524307 SJP524307 STL524307 TDH524307 TND524307 TWZ524307 UGV524307 UQR524307 VAN524307 VKJ524307 VUF524307 WEB524307 WNX524307 WXT524307 O589843 LH589843 VD589843 AEZ589843 AOV589843 AYR589843 BIN589843 BSJ589843 CCF589843 CMB589843 CVX589843 DFT589843 DPP589843 DZL589843 EJH589843 ETD589843 FCZ589843 FMV589843 FWR589843 GGN589843 GQJ589843 HAF589843 HKB589843 HTX589843 IDT589843 INP589843 IXL589843 JHH589843 JRD589843 KAZ589843 KKV589843 KUR589843 LEN589843 LOJ589843 LYF589843 MIB589843 MRX589843 NBT589843 NLP589843 NVL589843 OFH589843 OPD589843 OYZ589843 PIV589843 PSR589843 QCN589843 QMJ589843 QWF589843 RGB589843 RPX589843 RZT589843 SJP589843 STL589843 TDH589843 TND589843 TWZ589843 UGV589843 UQR589843 VAN589843 VKJ589843 VUF589843 WEB589843 WNX589843 WXT589843 O655379 LH655379 VD655379 AEZ655379 AOV655379 AYR655379 BIN655379 BSJ655379 CCF655379 CMB655379 CVX655379 DFT655379 DPP655379 DZL655379 EJH655379 ETD655379 FCZ655379 FMV655379 FWR655379 GGN655379 GQJ655379 HAF655379 HKB655379 HTX655379 IDT655379 INP655379 IXL655379 JHH655379 JRD655379 KAZ655379 KKV655379 KUR655379 LEN655379 LOJ655379 LYF655379 MIB655379 MRX655379 NBT655379 NLP655379 NVL655379 OFH655379 OPD655379 OYZ655379 PIV655379 PSR655379 QCN655379 QMJ655379 QWF655379 RGB655379 RPX655379 RZT655379 SJP655379 STL655379 TDH655379 TND655379 TWZ655379 UGV655379 UQR655379 VAN655379 VKJ655379 VUF655379 WEB655379 WNX655379 WXT655379 O720915 LH720915 VD720915 AEZ720915 AOV720915 AYR720915 BIN720915 BSJ720915 CCF720915 CMB720915 CVX720915 DFT720915 DPP720915 DZL720915 EJH720915 ETD720915 FCZ720915 FMV720915 FWR720915 GGN720915 GQJ720915 HAF720915 HKB720915 HTX720915 IDT720915 INP720915 IXL720915 JHH720915 JRD720915 KAZ720915 KKV720915 KUR720915 LEN720915 LOJ720915 LYF720915 MIB720915 MRX720915 NBT720915 NLP720915 NVL720915 OFH720915 OPD720915 OYZ720915 PIV720915 PSR720915 QCN720915 QMJ720915 QWF720915 RGB720915 RPX720915 RZT720915 SJP720915 STL720915 TDH720915 TND720915 TWZ720915 UGV720915 UQR720915 VAN720915 VKJ720915 VUF720915 WEB720915 WNX720915 WXT720915 O786451 LH786451 VD786451 AEZ786451 AOV786451 AYR786451 BIN786451 BSJ786451 CCF786451 CMB786451 CVX786451 DFT786451 DPP786451 DZL786451 EJH786451 ETD786451 FCZ786451 FMV786451 FWR786451 GGN786451 GQJ786451 HAF786451 HKB786451 HTX786451 IDT786451 INP786451 IXL786451 JHH786451 JRD786451 KAZ786451 KKV786451 KUR786451 LEN786451 LOJ786451 LYF786451 MIB786451 MRX786451 NBT786451 NLP786451 NVL786451 OFH786451 OPD786451 OYZ786451 PIV786451 PSR786451 QCN786451 QMJ786451 QWF786451 RGB786451 RPX786451 RZT786451 SJP786451 STL786451 TDH786451 TND786451 TWZ786451 UGV786451 UQR786451 VAN786451 VKJ786451 VUF786451 WEB786451 WNX786451 WXT786451 O851987 LH851987 VD851987 AEZ851987 AOV851987 AYR851987 BIN851987 BSJ851987 CCF851987 CMB851987 CVX851987 DFT851987 DPP851987 DZL851987 EJH851987 ETD851987 FCZ851987 FMV851987 FWR851987 GGN851987 GQJ851987 HAF851987 HKB851987 HTX851987 IDT851987 INP851987 IXL851987 JHH851987 JRD851987 KAZ851987 KKV851987 KUR851987 LEN851987 LOJ851987 LYF851987 MIB851987 MRX851987 NBT851987 NLP851987 NVL851987 OFH851987 OPD851987 OYZ851987 PIV851987 PSR851987 QCN851987 QMJ851987 QWF851987 RGB851987 RPX851987 RZT851987 SJP851987 STL851987 TDH851987 TND851987 TWZ851987 UGV851987 UQR851987 VAN851987 VKJ851987 VUF851987 WEB851987 WNX851987 WXT851987 O917523 LH917523 VD917523 AEZ917523 AOV917523 AYR917523 BIN917523 BSJ917523 CCF917523 CMB917523 CVX917523 DFT917523 DPP917523 DZL917523 EJH917523 ETD917523 FCZ917523 FMV917523 FWR917523 GGN917523 GQJ917523 HAF917523 HKB917523 HTX917523 IDT917523 INP917523 IXL917523 JHH917523 JRD917523 KAZ917523 KKV917523 KUR917523 LEN917523 LOJ917523 LYF917523 MIB917523 MRX917523 NBT917523 NLP917523 NVL917523 OFH917523 OPD917523 OYZ917523 PIV917523 PSR917523 QCN917523 QMJ917523 QWF917523 RGB917523 RPX917523 RZT917523 SJP917523 STL917523 TDH917523 TND917523 TWZ917523 UGV917523 UQR917523 VAN917523 VKJ917523 VUF917523 WEB917523 WNX917523 WXT917523 O983059 LH983059 VD983059 AEZ983059 AOV983059 AYR983059 BIN983059 BSJ983059 CCF983059 CMB983059 CVX983059 DFT983059 DPP983059 DZL983059 EJH983059 ETD983059 FCZ983059 FMV983059 FWR983059 GGN983059 GQJ983059 HAF983059 HKB983059 HTX983059 IDT983059 INP983059 IXL983059 JHH983059 JRD983059 KAZ983059 KKV983059 KUR983059 LEN983059 LOJ983059 LYF983059 MIB983059 MRX983059 NBT983059 NLP983059 NVL983059 OFH983059 OPD983059 OYZ983059 PIV983059 PSR983059 QCN983059 QMJ983059 QWF983059 RGB983059 RPX983059 RZT983059 SJP983059 STL983059 TDH983059 TND983059 TWZ983059 UGV983059 UQR983059 VAN983059 VKJ983059 VUF983059 WEB983059 WNX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formula1>kind_of_cons</formula1>
    </dataValidation>
    <dataValidation type="textLength" operator="lessThanOrEqual" allowBlank="1" showInputMessage="1" showErrorMessage="1" errorTitle="Ошибка" error="Допускается ввод не более 900 символов!" sqref="WYB983054:WYB983060 VL18:VL24 AFH18:AFH24 APD18:APD24 AYZ18:AYZ24 BIV18:BIV24 BSR18:BSR24 CCN18:CCN24 CMJ18:CMJ24 CWF18:CWF24 DGB18:DGB24 DPX18:DPX24 DZT18:DZT24 EJP18:EJP24 ETL18:ETL24 FDH18:FDH24 FND18:FND24 FWZ18:FWZ24 GGV18:GGV24 GQR18:GQR24 HAN18:HAN24 HKJ18:HKJ24 HUF18:HUF24 IEB18:IEB24 INX18:INX24 IXT18:IXT24 JHP18:JHP24 JRL18:JRL24 KBH18:KBH24 KLD18:KLD24 KUZ18:KUZ24 LEV18:LEV24 LOR18:LOR24 LYN18:LYN24 MIJ18:MIJ24 MSF18:MSF24 NCB18:NCB24 NLX18:NLX24 NVT18:NVT24 OFP18:OFP24 OPL18:OPL24 OZH18:OZH24 PJD18:PJD24 PSZ18:PSZ24 QCV18:QCV24 QMR18:QMR24 QWN18:QWN24 RGJ18:RGJ24 RQF18:RQF24 SAB18:SAB24 SJX18:SJX24 STT18:STT24 TDP18:TDP24 TNL18:TNL24 TXH18:TXH24 UHD18:UHD24 UQZ18:UQZ24 VAV18:VAV24 VKR18:VKR24 VUN18:VUN24 WEJ18:WEJ24 WOF18:WOF24 WYB18:WYB24 WOF983054:WOF983060 BT65550:BT65556 LP65550:LP65556 VL65550:VL65556 AFH65550:AFH65556 APD65550:APD65556 AYZ65550:AYZ65556 BIV65550:BIV65556 BSR65550:BSR65556 CCN65550:CCN65556 CMJ65550:CMJ65556 CWF65550:CWF65556 DGB65550:DGB65556 DPX65550:DPX65556 DZT65550:DZT65556 EJP65550:EJP65556 ETL65550:ETL65556 FDH65550:FDH65556 FND65550:FND65556 FWZ65550:FWZ65556 GGV65550:GGV65556 GQR65550:GQR65556 HAN65550:HAN65556 HKJ65550:HKJ65556 HUF65550:HUF65556 IEB65550:IEB65556 INX65550:INX65556 IXT65550:IXT65556 JHP65550:JHP65556 JRL65550:JRL65556 KBH65550:KBH65556 KLD65550:KLD65556 KUZ65550:KUZ65556 LEV65550:LEV65556 LOR65550:LOR65556 LYN65550:LYN65556 MIJ65550:MIJ65556 MSF65550:MSF65556 NCB65550:NCB65556 NLX65550:NLX65556 NVT65550:NVT65556 OFP65550:OFP65556 OPL65550:OPL65556 OZH65550:OZH65556 PJD65550:PJD65556 PSZ65550:PSZ65556 QCV65550:QCV65556 QMR65550:QMR65556 QWN65550:QWN65556 RGJ65550:RGJ65556 RQF65550:RQF65556 SAB65550:SAB65556 SJX65550:SJX65556 STT65550:STT65556 TDP65550:TDP65556 TNL65550:TNL65556 TXH65550:TXH65556 UHD65550:UHD65556 UQZ65550:UQZ65556 VAV65550:VAV65556 VKR65550:VKR65556 VUN65550:VUN65556 WEJ65550:WEJ65556 WOF65550:WOF65556 WYB65550:WYB65556 BT131086:BT131092 LP131086:LP131092 VL131086:VL131092 AFH131086:AFH131092 APD131086:APD131092 AYZ131086:AYZ131092 BIV131086:BIV131092 BSR131086:BSR131092 CCN131086:CCN131092 CMJ131086:CMJ131092 CWF131086:CWF131092 DGB131086:DGB131092 DPX131086:DPX131092 DZT131086:DZT131092 EJP131086:EJP131092 ETL131086:ETL131092 FDH131086:FDH131092 FND131086:FND131092 FWZ131086:FWZ131092 GGV131086:GGV131092 GQR131086:GQR131092 HAN131086:HAN131092 HKJ131086:HKJ131092 HUF131086:HUF131092 IEB131086:IEB131092 INX131086:INX131092 IXT131086:IXT131092 JHP131086:JHP131092 JRL131086:JRL131092 KBH131086:KBH131092 KLD131086:KLD131092 KUZ131086:KUZ131092 LEV131086:LEV131092 LOR131086:LOR131092 LYN131086:LYN131092 MIJ131086:MIJ131092 MSF131086:MSF131092 NCB131086:NCB131092 NLX131086:NLX131092 NVT131086:NVT131092 OFP131086:OFP131092 OPL131086:OPL131092 OZH131086:OZH131092 PJD131086:PJD131092 PSZ131086:PSZ131092 QCV131086:QCV131092 QMR131086:QMR131092 QWN131086:QWN131092 RGJ131086:RGJ131092 RQF131086:RQF131092 SAB131086:SAB131092 SJX131086:SJX131092 STT131086:STT131092 TDP131086:TDP131092 TNL131086:TNL131092 TXH131086:TXH131092 UHD131086:UHD131092 UQZ131086:UQZ131092 VAV131086:VAV131092 VKR131086:VKR131092 VUN131086:VUN131092 WEJ131086:WEJ131092 WOF131086:WOF131092 WYB131086:WYB131092 BT196622:BT196628 LP196622:LP196628 VL196622:VL196628 AFH196622:AFH196628 APD196622:APD196628 AYZ196622:AYZ196628 BIV196622:BIV196628 BSR196622:BSR196628 CCN196622:CCN196628 CMJ196622:CMJ196628 CWF196622:CWF196628 DGB196622:DGB196628 DPX196622:DPX196628 DZT196622:DZT196628 EJP196622:EJP196628 ETL196622:ETL196628 FDH196622:FDH196628 FND196622:FND196628 FWZ196622:FWZ196628 GGV196622:GGV196628 GQR196622:GQR196628 HAN196622:HAN196628 HKJ196622:HKJ196628 HUF196622:HUF196628 IEB196622:IEB196628 INX196622:INX196628 IXT196622:IXT196628 JHP196622:JHP196628 JRL196622:JRL196628 KBH196622:KBH196628 KLD196622:KLD196628 KUZ196622:KUZ196628 LEV196622:LEV196628 LOR196622:LOR196628 LYN196622:LYN196628 MIJ196622:MIJ196628 MSF196622:MSF196628 NCB196622:NCB196628 NLX196622:NLX196628 NVT196622:NVT196628 OFP196622:OFP196628 OPL196622:OPL196628 OZH196622:OZH196628 PJD196622:PJD196628 PSZ196622:PSZ196628 QCV196622:QCV196628 QMR196622:QMR196628 QWN196622:QWN196628 RGJ196622:RGJ196628 RQF196622:RQF196628 SAB196622:SAB196628 SJX196622:SJX196628 STT196622:STT196628 TDP196622:TDP196628 TNL196622:TNL196628 TXH196622:TXH196628 UHD196622:UHD196628 UQZ196622:UQZ196628 VAV196622:VAV196628 VKR196622:VKR196628 VUN196622:VUN196628 WEJ196622:WEJ196628 WOF196622:WOF196628 WYB196622:WYB196628 BT262158:BT262164 LP262158:LP262164 VL262158:VL262164 AFH262158:AFH262164 APD262158:APD262164 AYZ262158:AYZ262164 BIV262158:BIV262164 BSR262158:BSR262164 CCN262158:CCN262164 CMJ262158:CMJ262164 CWF262158:CWF262164 DGB262158:DGB262164 DPX262158:DPX262164 DZT262158:DZT262164 EJP262158:EJP262164 ETL262158:ETL262164 FDH262158:FDH262164 FND262158:FND262164 FWZ262158:FWZ262164 GGV262158:GGV262164 GQR262158:GQR262164 HAN262158:HAN262164 HKJ262158:HKJ262164 HUF262158:HUF262164 IEB262158:IEB262164 INX262158:INX262164 IXT262158:IXT262164 JHP262158:JHP262164 JRL262158:JRL262164 KBH262158:KBH262164 KLD262158:KLD262164 KUZ262158:KUZ262164 LEV262158:LEV262164 LOR262158:LOR262164 LYN262158:LYN262164 MIJ262158:MIJ262164 MSF262158:MSF262164 NCB262158:NCB262164 NLX262158:NLX262164 NVT262158:NVT262164 OFP262158:OFP262164 OPL262158:OPL262164 OZH262158:OZH262164 PJD262158:PJD262164 PSZ262158:PSZ262164 QCV262158:QCV262164 QMR262158:QMR262164 QWN262158:QWN262164 RGJ262158:RGJ262164 RQF262158:RQF262164 SAB262158:SAB262164 SJX262158:SJX262164 STT262158:STT262164 TDP262158:TDP262164 TNL262158:TNL262164 TXH262158:TXH262164 UHD262158:UHD262164 UQZ262158:UQZ262164 VAV262158:VAV262164 VKR262158:VKR262164 VUN262158:VUN262164 WEJ262158:WEJ262164 WOF262158:WOF262164 WYB262158:WYB262164 BT327694:BT327700 LP327694:LP327700 VL327694:VL327700 AFH327694:AFH327700 APD327694:APD327700 AYZ327694:AYZ327700 BIV327694:BIV327700 BSR327694:BSR327700 CCN327694:CCN327700 CMJ327694:CMJ327700 CWF327694:CWF327700 DGB327694:DGB327700 DPX327694:DPX327700 DZT327694:DZT327700 EJP327694:EJP327700 ETL327694:ETL327700 FDH327694:FDH327700 FND327694:FND327700 FWZ327694:FWZ327700 GGV327694:GGV327700 GQR327694:GQR327700 HAN327694:HAN327700 HKJ327694:HKJ327700 HUF327694:HUF327700 IEB327694:IEB327700 INX327694:INX327700 IXT327694:IXT327700 JHP327694:JHP327700 JRL327694:JRL327700 KBH327694:KBH327700 KLD327694:KLD327700 KUZ327694:KUZ327700 LEV327694:LEV327700 LOR327694:LOR327700 LYN327694:LYN327700 MIJ327694:MIJ327700 MSF327694:MSF327700 NCB327694:NCB327700 NLX327694:NLX327700 NVT327694:NVT327700 OFP327694:OFP327700 OPL327694:OPL327700 OZH327694:OZH327700 PJD327694:PJD327700 PSZ327694:PSZ327700 QCV327694:QCV327700 QMR327694:QMR327700 QWN327694:QWN327700 RGJ327694:RGJ327700 RQF327694:RQF327700 SAB327694:SAB327700 SJX327694:SJX327700 STT327694:STT327700 TDP327694:TDP327700 TNL327694:TNL327700 TXH327694:TXH327700 UHD327694:UHD327700 UQZ327694:UQZ327700 VAV327694:VAV327700 VKR327694:VKR327700 VUN327694:VUN327700 WEJ327694:WEJ327700 WOF327694:WOF327700 WYB327694:WYB327700 BT393230:BT393236 LP393230:LP393236 VL393230:VL393236 AFH393230:AFH393236 APD393230:APD393236 AYZ393230:AYZ393236 BIV393230:BIV393236 BSR393230:BSR393236 CCN393230:CCN393236 CMJ393230:CMJ393236 CWF393230:CWF393236 DGB393230:DGB393236 DPX393230:DPX393236 DZT393230:DZT393236 EJP393230:EJP393236 ETL393230:ETL393236 FDH393230:FDH393236 FND393230:FND393236 FWZ393230:FWZ393236 GGV393230:GGV393236 GQR393230:GQR393236 HAN393230:HAN393236 HKJ393230:HKJ393236 HUF393230:HUF393236 IEB393230:IEB393236 INX393230:INX393236 IXT393230:IXT393236 JHP393230:JHP393236 JRL393230:JRL393236 KBH393230:KBH393236 KLD393230:KLD393236 KUZ393230:KUZ393236 LEV393230:LEV393236 LOR393230:LOR393236 LYN393230:LYN393236 MIJ393230:MIJ393236 MSF393230:MSF393236 NCB393230:NCB393236 NLX393230:NLX393236 NVT393230:NVT393236 OFP393230:OFP393236 OPL393230:OPL393236 OZH393230:OZH393236 PJD393230:PJD393236 PSZ393230:PSZ393236 QCV393230:QCV393236 QMR393230:QMR393236 QWN393230:QWN393236 RGJ393230:RGJ393236 RQF393230:RQF393236 SAB393230:SAB393236 SJX393230:SJX393236 STT393230:STT393236 TDP393230:TDP393236 TNL393230:TNL393236 TXH393230:TXH393236 UHD393230:UHD393236 UQZ393230:UQZ393236 VAV393230:VAV393236 VKR393230:VKR393236 VUN393230:VUN393236 WEJ393230:WEJ393236 WOF393230:WOF393236 WYB393230:WYB393236 BT458766:BT458772 LP458766:LP458772 VL458766:VL458772 AFH458766:AFH458772 APD458766:APD458772 AYZ458766:AYZ458772 BIV458766:BIV458772 BSR458766:BSR458772 CCN458766:CCN458772 CMJ458766:CMJ458772 CWF458766:CWF458772 DGB458766:DGB458772 DPX458766:DPX458772 DZT458766:DZT458772 EJP458766:EJP458772 ETL458766:ETL458772 FDH458766:FDH458772 FND458766:FND458772 FWZ458766:FWZ458772 GGV458766:GGV458772 GQR458766:GQR458772 HAN458766:HAN458772 HKJ458766:HKJ458772 HUF458766:HUF458772 IEB458766:IEB458772 INX458766:INX458772 IXT458766:IXT458772 JHP458766:JHP458772 JRL458766:JRL458772 KBH458766:KBH458772 KLD458766:KLD458772 KUZ458766:KUZ458772 LEV458766:LEV458772 LOR458766:LOR458772 LYN458766:LYN458772 MIJ458766:MIJ458772 MSF458766:MSF458772 NCB458766:NCB458772 NLX458766:NLX458772 NVT458766:NVT458772 OFP458766:OFP458772 OPL458766:OPL458772 OZH458766:OZH458772 PJD458766:PJD458772 PSZ458766:PSZ458772 QCV458766:QCV458772 QMR458766:QMR458772 QWN458766:QWN458772 RGJ458766:RGJ458772 RQF458766:RQF458772 SAB458766:SAB458772 SJX458766:SJX458772 STT458766:STT458772 TDP458766:TDP458772 TNL458766:TNL458772 TXH458766:TXH458772 UHD458766:UHD458772 UQZ458766:UQZ458772 VAV458766:VAV458772 VKR458766:VKR458772 VUN458766:VUN458772 WEJ458766:WEJ458772 WOF458766:WOF458772 WYB458766:WYB458772 BT524302:BT524308 LP524302:LP524308 VL524302:VL524308 AFH524302:AFH524308 APD524302:APD524308 AYZ524302:AYZ524308 BIV524302:BIV524308 BSR524302:BSR524308 CCN524302:CCN524308 CMJ524302:CMJ524308 CWF524302:CWF524308 DGB524302:DGB524308 DPX524302:DPX524308 DZT524302:DZT524308 EJP524302:EJP524308 ETL524302:ETL524308 FDH524302:FDH524308 FND524302:FND524308 FWZ524302:FWZ524308 GGV524302:GGV524308 GQR524302:GQR524308 HAN524302:HAN524308 HKJ524302:HKJ524308 HUF524302:HUF524308 IEB524302:IEB524308 INX524302:INX524308 IXT524302:IXT524308 JHP524302:JHP524308 JRL524302:JRL524308 KBH524302:KBH524308 KLD524302:KLD524308 KUZ524302:KUZ524308 LEV524302:LEV524308 LOR524302:LOR524308 LYN524302:LYN524308 MIJ524302:MIJ524308 MSF524302:MSF524308 NCB524302:NCB524308 NLX524302:NLX524308 NVT524302:NVT524308 OFP524302:OFP524308 OPL524302:OPL524308 OZH524302:OZH524308 PJD524302:PJD524308 PSZ524302:PSZ524308 QCV524302:QCV524308 QMR524302:QMR524308 QWN524302:QWN524308 RGJ524302:RGJ524308 RQF524302:RQF524308 SAB524302:SAB524308 SJX524302:SJX524308 STT524302:STT524308 TDP524302:TDP524308 TNL524302:TNL524308 TXH524302:TXH524308 UHD524302:UHD524308 UQZ524302:UQZ524308 VAV524302:VAV524308 VKR524302:VKR524308 VUN524302:VUN524308 WEJ524302:WEJ524308 WOF524302:WOF524308 WYB524302:WYB524308 BT589838:BT589844 LP589838:LP589844 VL589838:VL589844 AFH589838:AFH589844 APD589838:APD589844 AYZ589838:AYZ589844 BIV589838:BIV589844 BSR589838:BSR589844 CCN589838:CCN589844 CMJ589838:CMJ589844 CWF589838:CWF589844 DGB589838:DGB589844 DPX589838:DPX589844 DZT589838:DZT589844 EJP589838:EJP589844 ETL589838:ETL589844 FDH589838:FDH589844 FND589838:FND589844 FWZ589838:FWZ589844 GGV589838:GGV589844 GQR589838:GQR589844 HAN589838:HAN589844 HKJ589838:HKJ589844 HUF589838:HUF589844 IEB589838:IEB589844 INX589838:INX589844 IXT589838:IXT589844 JHP589838:JHP589844 JRL589838:JRL589844 KBH589838:KBH589844 KLD589838:KLD589844 KUZ589838:KUZ589844 LEV589838:LEV589844 LOR589838:LOR589844 LYN589838:LYN589844 MIJ589838:MIJ589844 MSF589838:MSF589844 NCB589838:NCB589844 NLX589838:NLX589844 NVT589838:NVT589844 OFP589838:OFP589844 OPL589838:OPL589844 OZH589838:OZH589844 PJD589838:PJD589844 PSZ589838:PSZ589844 QCV589838:QCV589844 QMR589838:QMR589844 QWN589838:QWN589844 RGJ589838:RGJ589844 RQF589838:RQF589844 SAB589838:SAB589844 SJX589838:SJX589844 STT589838:STT589844 TDP589838:TDP589844 TNL589838:TNL589844 TXH589838:TXH589844 UHD589838:UHD589844 UQZ589838:UQZ589844 VAV589838:VAV589844 VKR589838:VKR589844 VUN589838:VUN589844 WEJ589838:WEJ589844 WOF589838:WOF589844 WYB589838:WYB589844 BT655374:BT655380 LP655374:LP655380 VL655374:VL655380 AFH655374:AFH655380 APD655374:APD655380 AYZ655374:AYZ655380 BIV655374:BIV655380 BSR655374:BSR655380 CCN655374:CCN655380 CMJ655374:CMJ655380 CWF655374:CWF655380 DGB655374:DGB655380 DPX655374:DPX655380 DZT655374:DZT655380 EJP655374:EJP655380 ETL655374:ETL655380 FDH655374:FDH655380 FND655374:FND655380 FWZ655374:FWZ655380 GGV655374:GGV655380 GQR655374:GQR655380 HAN655374:HAN655380 HKJ655374:HKJ655380 HUF655374:HUF655380 IEB655374:IEB655380 INX655374:INX655380 IXT655374:IXT655380 JHP655374:JHP655380 JRL655374:JRL655380 KBH655374:KBH655380 KLD655374:KLD655380 KUZ655374:KUZ655380 LEV655374:LEV655380 LOR655374:LOR655380 LYN655374:LYN655380 MIJ655374:MIJ655380 MSF655374:MSF655380 NCB655374:NCB655380 NLX655374:NLX655380 NVT655374:NVT655380 OFP655374:OFP655380 OPL655374:OPL655380 OZH655374:OZH655380 PJD655374:PJD655380 PSZ655374:PSZ655380 QCV655374:QCV655380 QMR655374:QMR655380 QWN655374:QWN655380 RGJ655374:RGJ655380 RQF655374:RQF655380 SAB655374:SAB655380 SJX655374:SJX655380 STT655374:STT655380 TDP655374:TDP655380 TNL655374:TNL655380 TXH655374:TXH655380 UHD655374:UHD655380 UQZ655374:UQZ655380 VAV655374:VAV655380 VKR655374:VKR655380 VUN655374:VUN655380 WEJ655374:WEJ655380 WOF655374:WOF655380 WYB655374:WYB655380 BT720910:BT720916 LP720910:LP720916 VL720910:VL720916 AFH720910:AFH720916 APD720910:APD720916 AYZ720910:AYZ720916 BIV720910:BIV720916 BSR720910:BSR720916 CCN720910:CCN720916 CMJ720910:CMJ720916 CWF720910:CWF720916 DGB720910:DGB720916 DPX720910:DPX720916 DZT720910:DZT720916 EJP720910:EJP720916 ETL720910:ETL720916 FDH720910:FDH720916 FND720910:FND720916 FWZ720910:FWZ720916 GGV720910:GGV720916 GQR720910:GQR720916 HAN720910:HAN720916 HKJ720910:HKJ720916 HUF720910:HUF720916 IEB720910:IEB720916 INX720910:INX720916 IXT720910:IXT720916 JHP720910:JHP720916 JRL720910:JRL720916 KBH720910:KBH720916 KLD720910:KLD720916 KUZ720910:KUZ720916 LEV720910:LEV720916 LOR720910:LOR720916 LYN720910:LYN720916 MIJ720910:MIJ720916 MSF720910:MSF720916 NCB720910:NCB720916 NLX720910:NLX720916 NVT720910:NVT720916 OFP720910:OFP720916 OPL720910:OPL720916 OZH720910:OZH720916 PJD720910:PJD720916 PSZ720910:PSZ720916 QCV720910:QCV720916 QMR720910:QMR720916 QWN720910:QWN720916 RGJ720910:RGJ720916 RQF720910:RQF720916 SAB720910:SAB720916 SJX720910:SJX720916 STT720910:STT720916 TDP720910:TDP720916 TNL720910:TNL720916 TXH720910:TXH720916 UHD720910:UHD720916 UQZ720910:UQZ720916 VAV720910:VAV720916 VKR720910:VKR720916 VUN720910:VUN720916 WEJ720910:WEJ720916 WOF720910:WOF720916 WYB720910:WYB720916 BT786446:BT786452 LP786446:LP786452 VL786446:VL786452 AFH786446:AFH786452 APD786446:APD786452 AYZ786446:AYZ786452 BIV786446:BIV786452 BSR786446:BSR786452 CCN786446:CCN786452 CMJ786446:CMJ786452 CWF786446:CWF786452 DGB786446:DGB786452 DPX786446:DPX786452 DZT786446:DZT786452 EJP786446:EJP786452 ETL786446:ETL786452 FDH786446:FDH786452 FND786446:FND786452 FWZ786446:FWZ786452 GGV786446:GGV786452 GQR786446:GQR786452 HAN786446:HAN786452 HKJ786446:HKJ786452 HUF786446:HUF786452 IEB786446:IEB786452 INX786446:INX786452 IXT786446:IXT786452 JHP786446:JHP786452 JRL786446:JRL786452 KBH786446:KBH786452 KLD786446:KLD786452 KUZ786446:KUZ786452 LEV786446:LEV786452 LOR786446:LOR786452 LYN786446:LYN786452 MIJ786446:MIJ786452 MSF786446:MSF786452 NCB786446:NCB786452 NLX786446:NLX786452 NVT786446:NVT786452 OFP786446:OFP786452 OPL786446:OPL786452 OZH786446:OZH786452 PJD786446:PJD786452 PSZ786446:PSZ786452 QCV786446:QCV786452 QMR786446:QMR786452 QWN786446:QWN786452 RGJ786446:RGJ786452 RQF786446:RQF786452 SAB786446:SAB786452 SJX786446:SJX786452 STT786446:STT786452 TDP786446:TDP786452 TNL786446:TNL786452 TXH786446:TXH786452 UHD786446:UHD786452 UQZ786446:UQZ786452 VAV786446:VAV786452 VKR786446:VKR786452 VUN786446:VUN786452 WEJ786446:WEJ786452 WOF786446:WOF786452 WYB786446:WYB786452 BT851982:BT851988 LP851982:LP851988 VL851982:VL851988 AFH851982:AFH851988 APD851982:APD851988 AYZ851982:AYZ851988 BIV851982:BIV851988 BSR851982:BSR851988 CCN851982:CCN851988 CMJ851982:CMJ851988 CWF851982:CWF851988 DGB851982:DGB851988 DPX851982:DPX851988 DZT851982:DZT851988 EJP851982:EJP851988 ETL851982:ETL851988 FDH851982:FDH851988 FND851982:FND851988 FWZ851982:FWZ851988 GGV851982:GGV851988 GQR851982:GQR851988 HAN851982:HAN851988 HKJ851982:HKJ851988 HUF851982:HUF851988 IEB851982:IEB851988 INX851982:INX851988 IXT851982:IXT851988 JHP851982:JHP851988 JRL851982:JRL851988 KBH851982:KBH851988 KLD851982:KLD851988 KUZ851982:KUZ851988 LEV851982:LEV851988 LOR851982:LOR851988 LYN851982:LYN851988 MIJ851982:MIJ851988 MSF851982:MSF851988 NCB851982:NCB851988 NLX851982:NLX851988 NVT851982:NVT851988 OFP851982:OFP851988 OPL851982:OPL851988 OZH851982:OZH851988 PJD851982:PJD851988 PSZ851982:PSZ851988 QCV851982:QCV851988 QMR851982:QMR851988 QWN851982:QWN851988 RGJ851982:RGJ851988 RQF851982:RQF851988 SAB851982:SAB851988 SJX851982:SJX851988 STT851982:STT851988 TDP851982:TDP851988 TNL851982:TNL851988 TXH851982:TXH851988 UHD851982:UHD851988 UQZ851982:UQZ851988 VAV851982:VAV851988 VKR851982:VKR851988 VUN851982:VUN851988 WEJ851982:WEJ851988 WOF851982:WOF851988 WYB851982:WYB851988 BT917518:BT917524 LP917518:LP917524 VL917518:VL917524 AFH917518:AFH917524 APD917518:APD917524 AYZ917518:AYZ917524 BIV917518:BIV917524 BSR917518:BSR917524 CCN917518:CCN917524 CMJ917518:CMJ917524 CWF917518:CWF917524 DGB917518:DGB917524 DPX917518:DPX917524 DZT917518:DZT917524 EJP917518:EJP917524 ETL917518:ETL917524 FDH917518:FDH917524 FND917518:FND917524 FWZ917518:FWZ917524 GGV917518:GGV917524 GQR917518:GQR917524 HAN917518:HAN917524 HKJ917518:HKJ917524 HUF917518:HUF917524 IEB917518:IEB917524 INX917518:INX917524 IXT917518:IXT917524 JHP917518:JHP917524 JRL917518:JRL917524 KBH917518:KBH917524 KLD917518:KLD917524 KUZ917518:KUZ917524 LEV917518:LEV917524 LOR917518:LOR917524 LYN917518:LYN917524 MIJ917518:MIJ917524 MSF917518:MSF917524 NCB917518:NCB917524 NLX917518:NLX917524 NVT917518:NVT917524 OFP917518:OFP917524 OPL917518:OPL917524 OZH917518:OZH917524 PJD917518:PJD917524 PSZ917518:PSZ917524 QCV917518:QCV917524 QMR917518:QMR917524 QWN917518:QWN917524 RGJ917518:RGJ917524 RQF917518:RQF917524 SAB917518:SAB917524 SJX917518:SJX917524 STT917518:STT917524 TDP917518:TDP917524 TNL917518:TNL917524 TXH917518:TXH917524 UHD917518:UHD917524 UQZ917518:UQZ917524 VAV917518:VAV917524 VKR917518:VKR917524 VUN917518:VUN917524 WEJ917518:WEJ917524 WOF917518:WOF917524 WYB917518:WYB917524 BT983054:BT983060 LP983054:LP983060 VL983054:VL983060 AFH983054:AFH983060 APD983054:APD983060 AYZ983054:AYZ983060 BIV983054:BIV983060 BSR983054:BSR983060 CCN983054:CCN983060 CMJ983054:CMJ983060 CWF983054:CWF983060 DGB983054:DGB983060 DPX983054:DPX983060 DZT983054:DZT983060 EJP983054:EJP983060 ETL983054:ETL983060 FDH983054:FDH983060 FND983054:FND983060 FWZ983054:FWZ983060 GGV983054:GGV983060 GQR983054:GQR983060 HAN983054:HAN983060 HKJ983054:HKJ983060 HUF983054:HUF983060 IEB983054:IEB983060 INX983054:INX983060 IXT983054:IXT983060 JHP983054:JHP983060 JRL983054:JRL983060 KBH983054:KBH983060 KLD983054:KLD983060 KUZ983054:KUZ983060 LEV983054:LEV983060 LOR983054:LOR983060 LYN983054:LYN983060 MIJ983054:MIJ983060 MSF983054:MSF983060 NCB983054:NCB983060 NLX983054:NLX983060 NVT983054:NVT983060 OFP983054:OFP983060 OPL983054:OPL983060 OZH983054:OZH983060 PJD983054:PJD983060 PSZ983054:PSZ983060 QCV983054:QCV983060 QMR983054:QMR983060 QWN983054:QWN983060 RGJ983054:RGJ983060 RQF983054:RQF983060 SAB983054:SAB983060 SJX983054:SJX983060 STT983054:STT983060 TDP983054:TDP983060 TNL983054:TNL983060 TXH983054:TXH983060 UHD983054:UHD983060 UQZ983054:UQZ983060 VAV983054:VAV983060 VKR983054:VKR983060 VUN983054:VUN983060 WEJ983054:WEJ983060 LP18:LP24">
      <formula1>900</formula1>
    </dataValidation>
    <dataValidation type="list" allowBlank="1" showInputMessage="1" showErrorMessage="1" errorTitle="Ошибка" error="Выберите значение из списка" sqref="LF24 VB24 AEX24 AOT24 AYP24 BIL24 BSH24 CCD24 CLZ24 CVV24 DFR24 DPN24 DZJ24 EJF24 ETB24 FCX24 FMT24 FWP24 GGL24 GQH24 HAD24 HJZ24 HTV24 IDR24 INN24 IXJ24 JHF24 JRB24 KAX24 KKT24 KUP24 LEL24 LOH24 LYD24 MHZ24 MRV24 NBR24 NLN24 NVJ24 OFF24 OPB24 OYX24 PIT24 PSP24 QCL24 QMH24 QWD24 RFZ24 RPV24 RZR24 SJN24 STJ24 TDF24 TNB24 TWX24 UGT24 UQP24 VAL24 VKH24 VUD24 WDZ24 WNV24 WXR24 WXR983060 M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M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M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M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M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M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M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M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M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M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M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M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M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M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M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LK65556:LK65557 VG65556:VG65557 AFC65556:AFC65557 AOY65556:AOY65557 AYU65556:AYU65557 BIQ65556:BIQ65557 BSM65556:BSM65557 CCI65556:CCI65557 CME65556:CME65557 CWA65556:CWA65557 DFW65556:DFW65557 DPS65556:DPS65557 DZO65556:DZO65557 EJK65556:EJK65557 ETG65556:ETG65557 FDC65556:FDC65557 FMY65556:FMY65557 FWU65556:FWU65557 GGQ65556:GGQ65557 GQM65556:GQM65557 HAI65556:HAI65557 HKE65556:HKE65557 HUA65556:HUA65557 IDW65556:IDW65557 INS65556:INS65557 IXO65556:IXO65557 JHK65556:JHK65557 JRG65556:JRG65557 KBC65556:KBC65557 KKY65556:KKY65557 KUU65556:KUU65557 LEQ65556:LEQ65557 LOM65556:LOM65557 LYI65556:LYI65557 MIE65556:MIE65557 MSA65556:MSA65557 NBW65556:NBW65557 NLS65556:NLS65557 NVO65556:NVO65557 OFK65556:OFK65557 OPG65556:OPG65557 OZC65556:OZC65557 PIY65556:PIY65557 PSU65556:PSU65557 QCQ65556:QCQ65557 QMM65556:QMM65557 QWI65556:QWI65557 RGE65556:RGE65557 RQA65556:RQA65557 RZW65556:RZW65557 SJS65556:SJS65557 STO65556:STO65557 TDK65556:TDK65557 TNG65556:TNG65557 TXC65556:TXC65557 UGY65556:UGY65557 UQU65556:UQU65557 VAQ65556:VAQ65557 VKM65556:VKM65557 VUI65556:VUI65557 WEE65556:WEE65557 WOA65556:WOA65557 WXW65556:WXW65557 R131092:R131093 LK131092:LK131093 VG131092:VG131093 AFC131092:AFC131093 AOY131092:AOY131093 AYU131092:AYU131093 BIQ131092:BIQ131093 BSM131092:BSM131093 CCI131092:CCI131093 CME131092:CME131093 CWA131092:CWA131093 DFW131092:DFW131093 DPS131092:DPS131093 DZO131092:DZO131093 EJK131092:EJK131093 ETG131092:ETG131093 FDC131092:FDC131093 FMY131092:FMY131093 FWU131092:FWU131093 GGQ131092:GGQ131093 GQM131092:GQM131093 HAI131092:HAI131093 HKE131092:HKE131093 HUA131092:HUA131093 IDW131092:IDW131093 INS131092:INS131093 IXO131092:IXO131093 JHK131092:JHK131093 JRG131092:JRG131093 KBC131092:KBC131093 KKY131092:KKY131093 KUU131092:KUU131093 LEQ131092:LEQ131093 LOM131092:LOM131093 LYI131092:LYI131093 MIE131092:MIE131093 MSA131092:MSA131093 NBW131092:NBW131093 NLS131092:NLS131093 NVO131092:NVO131093 OFK131092:OFK131093 OPG131092:OPG131093 OZC131092:OZC131093 PIY131092:PIY131093 PSU131092:PSU131093 QCQ131092:QCQ131093 QMM131092:QMM131093 QWI131092:QWI131093 RGE131092:RGE131093 RQA131092:RQA131093 RZW131092:RZW131093 SJS131092:SJS131093 STO131092:STO131093 TDK131092:TDK131093 TNG131092:TNG131093 TXC131092:TXC131093 UGY131092:UGY131093 UQU131092:UQU131093 VAQ131092:VAQ131093 VKM131092:VKM131093 VUI131092:VUI131093 WEE131092:WEE131093 WOA131092:WOA131093 WXW131092:WXW131093 R196628:R196629 LK196628:LK196629 VG196628:VG196629 AFC196628:AFC196629 AOY196628:AOY196629 AYU196628:AYU196629 BIQ196628:BIQ196629 BSM196628:BSM196629 CCI196628:CCI196629 CME196628:CME196629 CWA196628:CWA196629 DFW196628:DFW196629 DPS196628:DPS196629 DZO196628:DZO196629 EJK196628:EJK196629 ETG196628:ETG196629 FDC196628:FDC196629 FMY196628:FMY196629 FWU196628:FWU196629 GGQ196628:GGQ196629 GQM196628:GQM196629 HAI196628:HAI196629 HKE196628:HKE196629 HUA196628:HUA196629 IDW196628:IDW196629 INS196628:INS196629 IXO196628:IXO196629 JHK196628:JHK196629 JRG196628:JRG196629 KBC196628:KBC196629 KKY196628:KKY196629 KUU196628:KUU196629 LEQ196628:LEQ196629 LOM196628:LOM196629 LYI196628:LYI196629 MIE196628:MIE196629 MSA196628:MSA196629 NBW196628:NBW196629 NLS196628:NLS196629 NVO196628:NVO196629 OFK196628:OFK196629 OPG196628:OPG196629 OZC196628:OZC196629 PIY196628:PIY196629 PSU196628:PSU196629 QCQ196628:QCQ196629 QMM196628:QMM196629 QWI196628:QWI196629 RGE196628:RGE196629 RQA196628:RQA196629 RZW196628:RZW196629 SJS196628:SJS196629 STO196628:STO196629 TDK196628:TDK196629 TNG196628:TNG196629 TXC196628:TXC196629 UGY196628:UGY196629 UQU196628:UQU196629 VAQ196628:VAQ196629 VKM196628:VKM196629 VUI196628:VUI196629 WEE196628:WEE196629 WOA196628:WOA196629 WXW196628:WXW196629 R262164:R262165 LK262164:LK262165 VG262164:VG262165 AFC262164:AFC262165 AOY262164:AOY262165 AYU262164:AYU262165 BIQ262164:BIQ262165 BSM262164:BSM262165 CCI262164:CCI262165 CME262164:CME262165 CWA262164:CWA262165 DFW262164:DFW262165 DPS262164:DPS262165 DZO262164:DZO262165 EJK262164:EJK262165 ETG262164:ETG262165 FDC262164:FDC262165 FMY262164:FMY262165 FWU262164:FWU262165 GGQ262164:GGQ262165 GQM262164:GQM262165 HAI262164:HAI262165 HKE262164:HKE262165 HUA262164:HUA262165 IDW262164:IDW262165 INS262164:INS262165 IXO262164:IXO262165 JHK262164:JHK262165 JRG262164:JRG262165 KBC262164:KBC262165 KKY262164:KKY262165 KUU262164:KUU262165 LEQ262164:LEQ262165 LOM262164:LOM262165 LYI262164:LYI262165 MIE262164:MIE262165 MSA262164:MSA262165 NBW262164:NBW262165 NLS262164:NLS262165 NVO262164:NVO262165 OFK262164:OFK262165 OPG262164:OPG262165 OZC262164:OZC262165 PIY262164:PIY262165 PSU262164:PSU262165 QCQ262164:QCQ262165 QMM262164:QMM262165 QWI262164:QWI262165 RGE262164:RGE262165 RQA262164:RQA262165 RZW262164:RZW262165 SJS262164:SJS262165 STO262164:STO262165 TDK262164:TDK262165 TNG262164:TNG262165 TXC262164:TXC262165 UGY262164:UGY262165 UQU262164:UQU262165 VAQ262164:VAQ262165 VKM262164:VKM262165 VUI262164:VUI262165 WEE262164:WEE262165 WOA262164:WOA262165 WXW262164:WXW262165 R327700:R327701 LK327700:LK327701 VG327700:VG327701 AFC327700:AFC327701 AOY327700:AOY327701 AYU327700:AYU327701 BIQ327700:BIQ327701 BSM327700:BSM327701 CCI327700:CCI327701 CME327700:CME327701 CWA327700:CWA327701 DFW327700:DFW327701 DPS327700:DPS327701 DZO327700:DZO327701 EJK327700:EJK327701 ETG327700:ETG327701 FDC327700:FDC327701 FMY327700:FMY327701 FWU327700:FWU327701 GGQ327700:GGQ327701 GQM327700:GQM327701 HAI327700:HAI327701 HKE327700:HKE327701 HUA327700:HUA327701 IDW327700:IDW327701 INS327700:INS327701 IXO327700:IXO327701 JHK327700:JHK327701 JRG327700:JRG327701 KBC327700:KBC327701 KKY327700:KKY327701 KUU327700:KUU327701 LEQ327700:LEQ327701 LOM327700:LOM327701 LYI327700:LYI327701 MIE327700:MIE327701 MSA327700:MSA327701 NBW327700:NBW327701 NLS327700:NLS327701 NVO327700:NVO327701 OFK327700:OFK327701 OPG327700:OPG327701 OZC327700:OZC327701 PIY327700:PIY327701 PSU327700:PSU327701 QCQ327700:QCQ327701 QMM327700:QMM327701 QWI327700:QWI327701 RGE327700:RGE327701 RQA327700:RQA327701 RZW327700:RZW327701 SJS327700:SJS327701 STO327700:STO327701 TDK327700:TDK327701 TNG327700:TNG327701 TXC327700:TXC327701 UGY327700:UGY327701 UQU327700:UQU327701 VAQ327700:VAQ327701 VKM327700:VKM327701 VUI327700:VUI327701 WEE327700:WEE327701 WOA327700:WOA327701 WXW327700:WXW327701 R393236:R393237 LK393236:LK393237 VG393236:VG393237 AFC393236:AFC393237 AOY393236:AOY393237 AYU393236:AYU393237 BIQ393236:BIQ393237 BSM393236:BSM393237 CCI393236:CCI393237 CME393236:CME393237 CWA393236:CWA393237 DFW393236:DFW393237 DPS393236:DPS393237 DZO393236:DZO393237 EJK393236:EJK393237 ETG393236:ETG393237 FDC393236:FDC393237 FMY393236:FMY393237 FWU393236:FWU393237 GGQ393236:GGQ393237 GQM393236:GQM393237 HAI393236:HAI393237 HKE393236:HKE393237 HUA393236:HUA393237 IDW393236:IDW393237 INS393236:INS393237 IXO393236:IXO393237 JHK393236:JHK393237 JRG393236:JRG393237 KBC393236:KBC393237 KKY393236:KKY393237 KUU393236:KUU393237 LEQ393236:LEQ393237 LOM393236:LOM393237 LYI393236:LYI393237 MIE393236:MIE393237 MSA393236:MSA393237 NBW393236:NBW393237 NLS393236:NLS393237 NVO393236:NVO393237 OFK393236:OFK393237 OPG393236:OPG393237 OZC393236:OZC393237 PIY393236:PIY393237 PSU393236:PSU393237 QCQ393236:QCQ393237 QMM393236:QMM393237 QWI393236:QWI393237 RGE393236:RGE393237 RQA393236:RQA393237 RZW393236:RZW393237 SJS393236:SJS393237 STO393236:STO393237 TDK393236:TDK393237 TNG393236:TNG393237 TXC393236:TXC393237 UGY393236:UGY393237 UQU393236:UQU393237 VAQ393236:VAQ393237 VKM393236:VKM393237 VUI393236:VUI393237 WEE393236:WEE393237 WOA393236:WOA393237 WXW393236:WXW393237 R458772:R458773 LK458772:LK458773 VG458772:VG458773 AFC458772:AFC458773 AOY458772:AOY458773 AYU458772:AYU458773 BIQ458772:BIQ458773 BSM458772:BSM458773 CCI458772:CCI458773 CME458772:CME458773 CWA458772:CWA458773 DFW458772:DFW458773 DPS458772:DPS458773 DZO458772:DZO458773 EJK458772:EJK458773 ETG458772:ETG458773 FDC458772:FDC458773 FMY458772:FMY458773 FWU458772:FWU458773 GGQ458772:GGQ458773 GQM458772:GQM458773 HAI458772:HAI458773 HKE458772:HKE458773 HUA458772:HUA458773 IDW458772:IDW458773 INS458772:INS458773 IXO458772:IXO458773 JHK458772:JHK458773 JRG458772:JRG458773 KBC458772:KBC458773 KKY458772:KKY458773 KUU458772:KUU458773 LEQ458772:LEQ458773 LOM458772:LOM458773 LYI458772:LYI458773 MIE458772:MIE458773 MSA458772:MSA458773 NBW458772:NBW458773 NLS458772:NLS458773 NVO458772:NVO458773 OFK458772:OFK458773 OPG458772:OPG458773 OZC458772:OZC458773 PIY458772:PIY458773 PSU458772:PSU458773 QCQ458772:QCQ458773 QMM458772:QMM458773 QWI458772:QWI458773 RGE458772:RGE458773 RQA458772:RQA458773 RZW458772:RZW458773 SJS458772:SJS458773 STO458772:STO458773 TDK458772:TDK458773 TNG458772:TNG458773 TXC458772:TXC458773 UGY458772:UGY458773 UQU458772:UQU458773 VAQ458772:VAQ458773 VKM458772:VKM458773 VUI458772:VUI458773 WEE458772:WEE458773 WOA458772:WOA458773 WXW458772:WXW458773 R524308:R524309 LK524308:LK524309 VG524308:VG524309 AFC524308:AFC524309 AOY524308:AOY524309 AYU524308:AYU524309 BIQ524308:BIQ524309 BSM524308:BSM524309 CCI524308:CCI524309 CME524308:CME524309 CWA524308:CWA524309 DFW524308:DFW524309 DPS524308:DPS524309 DZO524308:DZO524309 EJK524308:EJK524309 ETG524308:ETG524309 FDC524308:FDC524309 FMY524308:FMY524309 FWU524308:FWU524309 GGQ524308:GGQ524309 GQM524308:GQM524309 HAI524308:HAI524309 HKE524308:HKE524309 HUA524308:HUA524309 IDW524308:IDW524309 INS524308:INS524309 IXO524308:IXO524309 JHK524308:JHK524309 JRG524308:JRG524309 KBC524308:KBC524309 KKY524308:KKY524309 KUU524308:KUU524309 LEQ524308:LEQ524309 LOM524308:LOM524309 LYI524308:LYI524309 MIE524308:MIE524309 MSA524308:MSA524309 NBW524308:NBW524309 NLS524308:NLS524309 NVO524308:NVO524309 OFK524308:OFK524309 OPG524308:OPG524309 OZC524308:OZC524309 PIY524308:PIY524309 PSU524308:PSU524309 QCQ524308:QCQ524309 QMM524308:QMM524309 QWI524308:QWI524309 RGE524308:RGE524309 RQA524308:RQA524309 RZW524308:RZW524309 SJS524308:SJS524309 STO524308:STO524309 TDK524308:TDK524309 TNG524308:TNG524309 TXC524308:TXC524309 UGY524308:UGY524309 UQU524308:UQU524309 VAQ524308:VAQ524309 VKM524308:VKM524309 VUI524308:VUI524309 WEE524308:WEE524309 WOA524308:WOA524309 WXW524308:WXW524309 R589844:R589845 LK589844:LK589845 VG589844:VG589845 AFC589844:AFC589845 AOY589844:AOY589845 AYU589844:AYU589845 BIQ589844:BIQ589845 BSM589844:BSM589845 CCI589844:CCI589845 CME589844:CME589845 CWA589844:CWA589845 DFW589844:DFW589845 DPS589844:DPS589845 DZO589844:DZO589845 EJK589844:EJK589845 ETG589844:ETG589845 FDC589844:FDC589845 FMY589844:FMY589845 FWU589844:FWU589845 GGQ589844:GGQ589845 GQM589844:GQM589845 HAI589844:HAI589845 HKE589844:HKE589845 HUA589844:HUA589845 IDW589844:IDW589845 INS589844:INS589845 IXO589844:IXO589845 JHK589844:JHK589845 JRG589844:JRG589845 KBC589844:KBC589845 KKY589844:KKY589845 KUU589844:KUU589845 LEQ589844:LEQ589845 LOM589844:LOM589845 LYI589844:LYI589845 MIE589844:MIE589845 MSA589844:MSA589845 NBW589844:NBW589845 NLS589844:NLS589845 NVO589844:NVO589845 OFK589844:OFK589845 OPG589844:OPG589845 OZC589844:OZC589845 PIY589844:PIY589845 PSU589844:PSU589845 QCQ589844:QCQ589845 QMM589844:QMM589845 QWI589844:QWI589845 RGE589844:RGE589845 RQA589844:RQA589845 RZW589844:RZW589845 SJS589844:SJS589845 STO589844:STO589845 TDK589844:TDK589845 TNG589844:TNG589845 TXC589844:TXC589845 UGY589844:UGY589845 UQU589844:UQU589845 VAQ589844:VAQ589845 VKM589844:VKM589845 VUI589844:VUI589845 WEE589844:WEE589845 WOA589844:WOA589845 WXW589844:WXW589845 R655380:R655381 LK655380:LK655381 VG655380:VG655381 AFC655380:AFC655381 AOY655380:AOY655381 AYU655380:AYU655381 BIQ655380:BIQ655381 BSM655380:BSM655381 CCI655380:CCI655381 CME655380:CME655381 CWA655380:CWA655381 DFW655380:DFW655381 DPS655380:DPS655381 DZO655380:DZO655381 EJK655380:EJK655381 ETG655380:ETG655381 FDC655380:FDC655381 FMY655380:FMY655381 FWU655380:FWU655381 GGQ655380:GGQ655381 GQM655380:GQM655381 HAI655380:HAI655381 HKE655380:HKE655381 HUA655380:HUA655381 IDW655380:IDW655381 INS655380:INS655381 IXO655380:IXO655381 JHK655380:JHK655381 JRG655380:JRG655381 KBC655380:KBC655381 KKY655380:KKY655381 KUU655380:KUU655381 LEQ655380:LEQ655381 LOM655380:LOM655381 LYI655380:LYI655381 MIE655380:MIE655381 MSA655380:MSA655381 NBW655380:NBW655381 NLS655380:NLS655381 NVO655380:NVO655381 OFK655380:OFK655381 OPG655380:OPG655381 OZC655380:OZC655381 PIY655380:PIY655381 PSU655380:PSU655381 QCQ655380:QCQ655381 QMM655380:QMM655381 QWI655380:QWI655381 RGE655380:RGE655381 RQA655380:RQA655381 RZW655380:RZW655381 SJS655380:SJS655381 STO655380:STO655381 TDK655380:TDK655381 TNG655380:TNG655381 TXC655380:TXC655381 UGY655380:UGY655381 UQU655380:UQU655381 VAQ655380:VAQ655381 VKM655380:VKM655381 VUI655380:VUI655381 WEE655380:WEE655381 WOA655380:WOA655381 WXW655380:WXW655381 R720916:R720917 LK720916:LK720917 VG720916:VG720917 AFC720916:AFC720917 AOY720916:AOY720917 AYU720916:AYU720917 BIQ720916:BIQ720917 BSM720916:BSM720917 CCI720916:CCI720917 CME720916:CME720917 CWA720916:CWA720917 DFW720916:DFW720917 DPS720916:DPS720917 DZO720916:DZO720917 EJK720916:EJK720917 ETG720916:ETG720917 FDC720916:FDC720917 FMY720916:FMY720917 FWU720916:FWU720917 GGQ720916:GGQ720917 GQM720916:GQM720917 HAI720916:HAI720917 HKE720916:HKE720917 HUA720916:HUA720917 IDW720916:IDW720917 INS720916:INS720917 IXO720916:IXO720917 JHK720916:JHK720917 JRG720916:JRG720917 KBC720916:KBC720917 KKY720916:KKY720917 KUU720916:KUU720917 LEQ720916:LEQ720917 LOM720916:LOM720917 LYI720916:LYI720917 MIE720916:MIE720917 MSA720916:MSA720917 NBW720916:NBW720917 NLS720916:NLS720917 NVO720916:NVO720917 OFK720916:OFK720917 OPG720916:OPG720917 OZC720916:OZC720917 PIY720916:PIY720917 PSU720916:PSU720917 QCQ720916:QCQ720917 QMM720916:QMM720917 QWI720916:QWI720917 RGE720916:RGE720917 RQA720916:RQA720917 RZW720916:RZW720917 SJS720916:SJS720917 STO720916:STO720917 TDK720916:TDK720917 TNG720916:TNG720917 TXC720916:TXC720917 UGY720916:UGY720917 UQU720916:UQU720917 VAQ720916:VAQ720917 VKM720916:VKM720917 VUI720916:VUI720917 WEE720916:WEE720917 WOA720916:WOA720917 WXW720916:WXW720917 R786452:R786453 LK786452:LK786453 VG786452:VG786453 AFC786452:AFC786453 AOY786452:AOY786453 AYU786452:AYU786453 BIQ786452:BIQ786453 BSM786452:BSM786453 CCI786452:CCI786453 CME786452:CME786453 CWA786452:CWA786453 DFW786452:DFW786453 DPS786452:DPS786453 DZO786452:DZO786453 EJK786452:EJK786453 ETG786452:ETG786453 FDC786452:FDC786453 FMY786452:FMY786453 FWU786452:FWU786453 GGQ786452:GGQ786453 GQM786452:GQM786453 HAI786452:HAI786453 HKE786452:HKE786453 HUA786452:HUA786453 IDW786452:IDW786453 INS786452:INS786453 IXO786452:IXO786453 JHK786452:JHK786453 JRG786452:JRG786453 KBC786452:KBC786453 KKY786452:KKY786453 KUU786452:KUU786453 LEQ786452:LEQ786453 LOM786452:LOM786453 LYI786452:LYI786453 MIE786452:MIE786453 MSA786452:MSA786453 NBW786452:NBW786453 NLS786452:NLS786453 NVO786452:NVO786453 OFK786452:OFK786453 OPG786452:OPG786453 OZC786452:OZC786453 PIY786452:PIY786453 PSU786452:PSU786453 QCQ786452:QCQ786453 QMM786452:QMM786453 QWI786452:QWI786453 RGE786452:RGE786453 RQA786452:RQA786453 RZW786452:RZW786453 SJS786452:SJS786453 STO786452:STO786453 TDK786452:TDK786453 TNG786452:TNG786453 TXC786452:TXC786453 UGY786452:UGY786453 UQU786452:UQU786453 VAQ786452:VAQ786453 VKM786452:VKM786453 VUI786452:VUI786453 WEE786452:WEE786453 WOA786452:WOA786453 WXW786452:WXW786453 R851988:R851989 LK851988:LK851989 VG851988:VG851989 AFC851988:AFC851989 AOY851988:AOY851989 AYU851988:AYU851989 BIQ851988:BIQ851989 BSM851988:BSM851989 CCI851988:CCI851989 CME851988:CME851989 CWA851988:CWA851989 DFW851988:DFW851989 DPS851988:DPS851989 DZO851988:DZO851989 EJK851988:EJK851989 ETG851988:ETG851989 FDC851988:FDC851989 FMY851988:FMY851989 FWU851988:FWU851989 GGQ851988:GGQ851989 GQM851988:GQM851989 HAI851988:HAI851989 HKE851988:HKE851989 HUA851988:HUA851989 IDW851988:IDW851989 INS851988:INS851989 IXO851988:IXO851989 JHK851988:JHK851989 JRG851988:JRG851989 KBC851988:KBC851989 KKY851988:KKY851989 KUU851988:KUU851989 LEQ851988:LEQ851989 LOM851988:LOM851989 LYI851988:LYI851989 MIE851988:MIE851989 MSA851988:MSA851989 NBW851988:NBW851989 NLS851988:NLS851989 NVO851988:NVO851989 OFK851988:OFK851989 OPG851988:OPG851989 OZC851988:OZC851989 PIY851988:PIY851989 PSU851988:PSU851989 QCQ851988:QCQ851989 QMM851988:QMM851989 QWI851988:QWI851989 RGE851988:RGE851989 RQA851988:RQA851989 RZW851988:RZW851989 SJS851988:SJS851989 STO851988:STO851989 TDK851988:TDK851989 TNG851988:TNG851989 TXC851988:TXC851989 UGY851988:UGY851989 UQU851988:UQU851989 VAQ851988:VAQ851989 VKM851988:VKM851989 VUI851988:VUI851989 WEE851988:WEE851989 WOA851988:WOA851989 WXW851988:WXW851989 R917524:R917525 LK917524:LK917525 VG917524:VG917525 AFC917524:AFC917525 AOY917524:AOY917525 AYU917524:AYU917525 BIQ917524:BIQ917525 BSM917524:BSM917525 CCI917524:CCI917525 CME917524:CME917525 CWA917524:CWA917525 DFW917524:DFW917525 DPS917524:DPS917525 DZO917524:DZO917525 EJK917524:EJK917525 ETG917524:ETG917525 FDC917524:FDC917525 FMY917524:FMY917525 FWU917524:FWU917525 GGQ917524:GGQ917525 GQM917524:GQM917525 HAI917524:HAI917525 HKE917524:HKE917525 HUA917524:HUA917525 IDW917524:IDW917525 INS917524:INS917525 IXO917524:IXO917525 JHK917524:JHK917525 JRG917524:JRG917525 KBC917524:KBC917525 KKY917524:KKY917525 KUU917524:KUU917525 LEQ917524:LEQ917525 LOM917524:LOM917525 LYI917524:LYI917525 MIE917524:MIE917525 MSA917524:MSA917525 NBW917524:NBW917525 NLS917524:NLS917525 NVO917524:NVO917525 OFK917524:OFK917525 OPG917524:OPG917525 OZC917524:OZC917525 PIY917524:PIY917525 PSU917524:PSU917525 QCQ917524:QCQ917525 QMM917524:QMM917525 QWI917524:QWI917525 RGE917524:RGE917525 RQA917524:RQA917525 RZW917524:RZW917525 SJS917524:SJS917525 STO917524:STO917525 TDK917524:TDK917525 TNG917524:TNG917525 TXC917524:TXC917525 UGY917524:UGY917525 UQU917524:UQU917525 VAQ917524:VAQ917525 VKM917524:VKM917525 VUI917524:VUI917525 WEE917524:WEE917525 WOA917524:WOA917525 WXW917524:WXW917525 R983060:R983061 LK983060:LK983061 VG983060:VG983061 AFC983060:AFC983061 AOY983060:AOY983061 AYU983060:AYU983061 BIQ983060:BIQ983061 BSM983060:BSM983061 CCI983060:CCI983061 CME983060:CME983061 CWA983060:CWA983061 DFW983060:DFW983061 DPS983060:DPS983061 DZO983060:DZO983061 EJK983060:EJK983061 ETG983060:ETG983061 FDC983060:FDC983061 FMY983060:FMY983061 FWU983060:FWU983061 GGQ983060:GGQ983061 GQM983060:GQM983061 HAI983060:HAI983061 HKE983060:HKE983061 HUA983060:HUA983061 IDW983060:IDW983061 INS983060:INS983061 IXO983060:IXO983061 JHK983060:JHK983061 JRG983060:JRG983061 KBC983060:KBC983061 KKY983060:KKY983061 KUU983060:KUU983061 LEQ983060:LEQ983061 LOM983060:LOM983061 LYI983060:LYI983061 MIE983060:MIE983061 MSA983060:MSA983061 NBW983060:NBW983061 NLS983060:NLS983061 NVO983060:NVO983061 OFK983060:OFK983061 OPG983060:OPG983061 OZC983060:OZC983061 PIY983060:PIY983061 PSU983060:PSU983061 QCQ983060:QCQ983061 QMM983060:QMM983061 QWI983060:QWI983061 RGE983060:RGE983061 RQA983060:RQA983061 RZW983060:RZW983061 SJS983060:SJS983061 STO983060:STO983061 TDK983060:TDK983061 TNG983060:TNG983061 TXC983060:TXC983061 UGY983060:UGY983061 UQU983060:UQU983061 VAQ983060:VAQ983061 VKM983060:VKM983061 VUI983060:VUI983061 WEE983060:WEE983061 WOA983060:WOA983061 WXW983060:WXW983061 WXY983060:WXY983061 T65556:T65557 LM65556:LM65557 VI65556:VI65557 AFE65556:AFE65557 APA65556:APA65557 AYW65556:AYW65557 BIS65556:BIS65557 BSO65556:BSO65557 CCK65556:CCK65557 CMG65556:CMG65557 CWC65556:CWC65557 DFY65556:DFY65557 DPU65556:DPU65557 DZQ65556:DZQ65557 EJM65556:EJM65557 ETI65556:ETI65557 FDE65556:FDE65557 FNA65556:FNA65557 FWW65556:FWW65557 GGS65556:GGS65557 GQO65556:GQO65557 HAK65556:HAK65557 HKG65556:HKG65557 HUC65556:HUC65557 IDY65556:IDY65557 INU65556:INU65557 IXQ65556:IXQ65557 JHM65556:JHM65557 JRI65556:JRI65557 KBE65556:KBE65557 KLA65556:KLA65557 KUW65556:KUW65557 LES65556:LES65557 LOO65556:LOO65557 LYK65556:LYK65557 MIG65556:MIG65557 MSC65556:MSC65557 NBY65556:NBY65557 NLU65556:NLU65557 NVQ65556:NVQ65557 OFM65556:OFM65557 OPI65556:OPI65557 OZE65556:OZE65557 PJA65556:PJA65557 PSW65556:PSW65557 QCS65556:QCS65557 QMO65556:QMO65557 QWK65556:QWK65557 RGG65556:RGG65557 RQC65556:RQC65557 RZY65556:RZY65557 SJU65556:SJU65557 STQ65556:STQ65557 TDM65556:TDM65557 TNI65556:TNI65557 TXE65556:TXE65557 UHA65556:UHA65557 UQW65556:UQW65557 VAS65556:VAS65557 VKO65556:VKO65557 VUK65556:VUK65557 WEG65556:WEG65557 WOC65556:WOC65557 WXY65556:WXY65557 T131092:T131093 LM131092:LM131093 VI131092:VI131093 AFE131092:AFE131093 APA131092:APA131093 AYW131092:AYW131093 BIS131092:BIS131093 BSO131092:BSO131093 CCK131092:CCK131093 CMG131092:CMG131093 CWC131092:CWC131093 DFY131092:DFY131093 DPU131092:DPU131093 DZQ131092:DZQ131093 EJM131092:EJM131093 ETI131092:ETI131093 FDE131092:FDE131093 FNA131092:FNA131093 FWW131092:FWW131093 GGS131092:GGS131093 GQO131092:GQO131093 HAK131092:HAK131093 HKG131092:HKG131093 HUC131092:HUC131093 IDY131092:IDY131093 INU131092:INU131093 IXQ131092:IXQ131093 JHM131092:JHM131093 JRI131092:JRI131093 KBE131092:KBE131093 KLA131092:KLA131093 KUW131092:KUW131093 LES131092:LES131093 LOO131092:LOO131093 LYK131092:LYK131093 MIG131092:MIG131093 MSC131092:MSC131093 NBY131092:NBY131093 NLU131092:NLU131093 NVQ131092:NVQ131093 OFM131092:OFM131093 OPI131092:OPI131093 OZE131092:OZE131093 PJA131092:PJA131093 PSW131092:PSW131093 QCS131092:QCS131093 QMO131092:QMO131093 QWK131092:QWK131093 RGG131092:RGG131093 RQC131092:RQC131093 RZY131092:RZY131093 SJU131092:SJU131093 STQ131092:STQ131093 TDM131092:TDM131093 TNI131092:TNI131093 TXE131092:TXE131093 UHA131092:UHA131093 UQW131092:UQW131093 VAS131092:VAS131093 VKO131092:VKO131093 VUK131092:VUK131093 WEG131092:WEG131093 WOC131092:WOC131093 WXY131092:WXY131093 T196628:T196629 LM196628:LM196629 VI196628:VI196629 AFE196628:AFE196629 APA196628:APA196629 AYW196628:AYW196629 BIS196628:BIS196629 BSO196628:BSO196629 CCK196628:CCK196629 CMG196628:CMG196629 CWC196628:CWC196629 DFY196628:DFY196629 DPU196628:DPU196629 DZQ196628:DZQ196629 EJM196628:EJM196629 ETI196628:ETI196629 FDE196628:FDE196629 FNA196628:FNA196629 FWW196628:FWW196629 GGS196628:GGS196629 GQO196628:GQO196629 HAK196628:HAK196629 HKG196628:HKG196629 HUC196628:HUC196629 IDY196628:IDY196629 INU196628:INU196629 IXQ196628:IXQ196629 JHM196628:JHM196629 JRI196628:JRI196629 KBE196628:KBE196629 KLA196628:KLA196629 KUW196628:KUW196629 LES196628:LES196629 LOO196628:LOO196629 LYK196628:LYK196629 MIG196628:MIG196629 MSC196628:MSC196629 NBY196628:NBY196629 NLU196628:NLU196629 NVQ196628:NVQ196629 OFM196628:OFM196629 OPI196628:OPI196629 OZE196628:OZE196629 PJA196628:PJA196629 PSW196628:PSW196629 QCS196628:QCS196629 QMO196628:QMO196629 QWK196628:QWK196629 RGG196628:RGG196629 RQC196628:RQC196629 RZY196628:RZY196629 SJU196628:SJU196629 STQ196628:STQ196629 TDM196628:TDM196629 TNI196628:TNI196629 TXE196628:TXE196629 UHA196628:UHA196629 UQW196628:UQW196629 VAS196628:VAS196629 VKO196628:VKO196629 VUK196628:VUK196629 WEG196628:WEG196629 WOC196628:WOC196629 WXY196628:WXY196629 T262164:T262165 LM262164:LM262165 VI262164:VI262165 AFE262164:AFE262165 APA262164:APA262165 AYW262164:AYW262165 BIS262164:BIS262165 BSO262164:BSO262165 CCK262164:CCK262165 CMG262164:CMG262165 CWC262164:CWC262165 DFY262164:DFY262165 DPU262164:DPU262165 DZQ262164:DZQ262165 EJM262164:EJM262165 ETI262164:ETI262165 FDE262164:FDE262165 FNA262164:FNA262165 FWW262164:FWW262165 GGS262164:GGS262165 GQO262164:GQO262165 HAK262164:HAK262165 HKG262164:HKG262165 HUC262164:HUC262165 IDY262164:IDY262165 INU262164:INU262165 IXQ262164:IXQ262165 JHM262164:JHM262165 JRI262164:JRI262165 KBE262164:KBE262165 KLA262164:KLA262165 KUW262164:KUW262165 LES262164:LES262165 LOO262164:LOO262165 LYK262164:LYK262165 MIG262164:MIG262165 MSC262164:MSC262165 NBY262164:NBY262165 NLU262164:NLU262165 NVQ262164:NVQ262165 OFM262164:OFM262165 OPI262164:OPI262165 OZE262164:OZE262165 PJA262164:PJA262165 PSW262164:PSW262165 QCS262164:QCS262165 QMO262164:QMO262165 QWK262164:QWK262165 RGG262164:RGG262165 RQC262164:RQC262165 RZY262164:RZY262165 SJU262164:SJU262165 STQ262164:STQ262165 TDM262164:TDM262165 TNI262164:TNI262165 TXE262164:TXE262165 UHA262164:UHA262165 UQW262164:UQW262165 VAS262164:VAS262165 VKO262164:VKO262165 VUK262164:VUK262165 WEG262164:WEG262165 WOC262164:WOC262165 WXY262164:WXY262165 T327700:T327701 LM327700:LM327701 VI327700:VI327701 AFE327700:AFE327701 APA327700:APA327701 AYW327700:AYW327701 BIS327700:BIS327701 BSO327700:BSO327701 CCK327700:CCK327701 CMG327700:CMG327701 CWC327700:CWC327701 DFY327700:DFY327701 DPU327700:DPU327701 DZQ327700:DZQ327701 EJM327700:EJM327701 ETI327700:ETI327701 FDE327700:FDE327701 FNA327700:FNA327701 FWW327700:FWW327701 GGS327700:GGS327701 GQO327700:GQO327701 HAK327700:HAK327701 HKG327700:HKG327701 HUC327700:HUC327701 IDY327700:IDY327701 INU327700:INU327701 IXQ327700:IXQ327701 JHM327700:JHM327701 JRI327700:JRI327701 KBE327700:KBE327701 KLA327700:KLA327701 KUW327700:KUW327701 LES327700:LES327701 LOO327700:LOO327701 LYK327700:LYK327701 MIG327700:MIG327701 MSC327700:MSC327701 NBY327700:NBY327701 NLU327700:NLU327701 NVQ327700:NVQ327701 OFM327700:OFM327701 OPI327700:OPI327701 OZE327700:OZE327701 PJA327700:PJA327701 PSW327700:PSW327701 QCS327700:QCS327701 QMO327700:QMO327701 QWK327700:QWK327701 RGG327700:RGG327701 RQC327700:RQC327701 RZY327700:RZY327701 SJU327700:SJU327701 STQ327700:STQ327701 TDM327700:TDM327701 TNI327700:TNI327701 TXE327700:TXE327701 UHA327700:UHA327701 UQW327700:UQW327701 VAS327700:VAS327701 VKO327700:VKO327701 VUK327700:VUK327701 WEG327700:WEG327701 WOC327700:WOC327701 WXY327700:WXY327701 T393236:T393237 LM393236:LM393237 VI393236:VI393237 AFE393236:AFE393237 APA393236:APA393237 AYW393236:AYW393237 BIS393236:BIS393237 BSO393236:BSO393237 CCK393236:CCK393237 CMG393236:CMG393237 CWC393236:CWC393237 DFY393236:DFY393237 DPU393236:DPU393237 DZQ393236:DZQ393237 EJM393236:EJM393237 ETI393236:ETI393237 FDE393236:FDE393237 FNA393236:FNA393237 FWW393236:FWW393237 GGS393236:GGS393237 GQO393236:GQO393237 HAK393236:HAK393237 HKG393236:HKG393237 HUC393236:HUC393237 IDY393236:IDY393237 INU393236:INU393237 IXQ393236:IXQ393237 JHM393236:JHM393237 JRI393236:JRI393237 KBE393236:KBE393237 KLA393236:KLA393237 KUW393236:KUW393237 LES393236:LES393237 LOO393236:LOO393237 LYK393236:LYK393237 MIG393236:MIG393237 MSC393236:MSC393237 NBY393236:NBY393237 NLU393236:NLU393237 NVQ393236:NVQ393237 OFM393236:OFM393237 OPI393236:OPI393237 OZE393236:OZE393237 PJA393236:PJA393237 PSW393236:PSW393237 QCS393236:QCS393237 QMO393236:QMO393237 QWK393236:QWK393237 RGG393236:RGG393237 RQC393236:RQC393237 RZY393236:RZY393237 SJU393236:SJU393237 STQ393236:STQ393237 TDM393236:TDM393237 TNI393236:TNI393237 TXE393236:TXE393237 UHA393236:UHA393237 UQW393236:UQW393237 VAS393236:VAS393237 VKO393236:VKO393237 VUK393236:VUK393237 WEG393236:WEG393237 WOC393236:WOC393237 WXY393236:WXY393237 T458772:T458773 LM458772:LM458773 VI458772:VI458773 AFE458772:AFE458773 APA458772:APA458773 AYW458772:AYW458773 BIS458772:BIS458773 BSO458772:BSO458773 CCK458772:CCK458773 CMG458772:CMG458773 CWC458772:CWC458773 DFY458772:DFY458773 DPU458772:DPU458773 DZQ458772:DZQ458773 EJM458772:EJM458773 ETI458772:ETI458773 FDE458772:FDE458773 FNA458772:FNA458773 FWW458772:FWW458773 GGS458772:GGS458773 GQO458772:GQO458773 HAK458772:HAK458773 HKG458772:HKG458773 HUC458772:HUC458773 IDY458772:IDY458773 INU458772:INU458773 IXQ458772:IXQ458773 JHM458772:JHM458773 JRI458772:JRI458773 KBE458772:KBE458773 KLA458772:KLA458773 KUW458772:KUW458773 LES458772:LES458773 LOO458772:LOO458773 LYK458772:LYK458773 MIG458772:MIG458773 MSC458772:MSC458773 NBY458772:NBY458773 NLU458772:NLU458773 NVQ458772:NVQ458773 OFM458772:OFM458773 OPI458772:OPI458773 OZE458772:OZE458773 PJA458772:PJA458773 PSW458772:PSW458773 QCS458772:QCS458773 QMO458772:QMO458773 QWK458772:QWK458773 RGG458772:RGG458773 RQC458772:RQC458773 RZY458772:RZY458773 SJU458772:SJU458773 STQ458772:STQ458773 TDM458772:TDM458773 TNI458772:TNI458773 TXE458772:TXE458773 UHA458772:UHA458773 UQW458772:UQW458773 VAS458772:VAS458773 VKO458772:VKO458773 VUK458772:VUK458773 WEG458772:WEG458773 WOC458772:WOC458773 WXY458772:WXY458773 T524308:T524309 LM524308:LM524309 VI524308:VI524309 AFE524308:AFE524309 APA524308:APA524309 AYW524308:AYW524309 BIS524308:BIS524309 BSO524308:BSO524309 CCK524308:CCK524309 CMG524308:CMG524309 CWC524308:CWC524309 DFY524308:DFY524309 DPU524308:DPU524309 DZQ524308:DZQ524309 EJM524308:EJM524309 ETI524308:ETI524309 FDE524308:FDE524309 FNA524308:FNA524309 FWW524308:FWW524309 GGS524308:GGS524309 GQO524308:GQO524309 HAK524308:HAK524309 HKG524308:HKG524309 HUC524308:HUC524309 IDY524308:IDY524309 INU524308:INU524309 IXQ524308:IXQ524309 JHM524308:JHM524309 JRI524308:JRI524309 KBE524308:KBE524309 KLA524308:KLA524309 KUW524308:KUW524309 LES524308:LES524309 LOO524308:LOO524309 LYK524308:LYK524309 MIG524308:MIG524309 MSC524308:MSC524309 NBY524308:NBY524309 NLU524308:NLU524309 NVQ524308:NVQ524309 OFM524308:OFM524309 OPI524308:OPI524309 OZE524308:OZE524309 PJA524308:PJA524309 PSW524308:PSW524309 QCS524308:QCS524309 QMO524308:QMO524309 QWK524308:QWK524309 RGG524308:RGG524309 RQC524308:RQC524309 RZY524308:RZY524309 SJU524308:SJU524309 STQ524308:STQ524309 TDM524308:TDM524309 TNI524308:TNI524309 TXE524308:TXE524309 UHA524308:UHA524309 UQW524308:UQW524309 VAS524308:VAS524309 VKO524308:VKO524309 VUK524308:VUK524309 WEG524308:WEG524309 WOC524308:WOC524309 WXY524308:WXY524309 T589844:T589845 LM589844:LM589845 VI589844:VI589845 AFE589844:AFE589845 APA589844:APA589845 AYW589844:AYW589845 BIS589844:BIS589845 BSO589844:BSO589845 CCK589844:CCK589845 CMG589844:CMG589845 CWC589844:CWC589845 DFY589844:DFY589845 DPU589844:DPU589845 DZQ589844:DZQ589845 EJM589844:EJM589845 ETI589844:ETI589845 FDE589844:FDE589845 FNA589844:FNA589845 FWW589844:FWW589845 GGS589844:GGS589845 GQO589844:GQO589845 HAK589844:HAK589845 HKG589844:HKG589845 HUC589844:HUC589845 IDY589844:IDY589845 INU589844:INU589845 IXQ589844:IXQ589845 JHM589844:JHM589845 JRI589844:JRI589845 KBE589844:KBE589845 KLA589844:KLA589845 KUW589844:KUW589845 LES589844:LES589845 LOO589844:LOO589845 LYK589844:LYK589845 MIG589844:MIG589845 MSC589844:MSC589845 NBY589844:NBY589845 NLU589844:NLU589845 NVQ589844:NVQ589845 OFM589844:OFM589845 OPI589844:OPI589845 OZE589844:OZE589845 PJA589844:PJA589845 PSW589844:PSW589845 QCS589844:QCS589845 QMO589844:QMO589845 QWK589844:QWK589845 RGG589844:RGG589845 RQC589844:RQC589845 RZY589844:RZY589845 SJU589844:SJU589845 STQ589844:STQ589845 TDM589844:TDM589845 TNI589844:TNI589845 TXE589844:TXE589845 UHA589844:UHA589845 UQW589844:UQW589845 VAS589844:VAS589845 VKO589844:VKO589845 VUK589844:VUK589845 WEG589844:WEG589845 WOC589844:WOC589845 WXY589844:WXY589845 T655380:T655381 LM655380:LM655381 VI655380:VI655381 AFE655380:AFE655381 APA655380:APA655381 AYW655380:AYW655381 BIS655380:BIS655381 BSO655380:BSO655381 CCK655380:CCK655381 CMG655380:CMG655381 CWC655380:CWC655381 DFY655380:DFY655381 DPU655380:DPU655381 DZQ655380:DZQ655381 EJM655380:EJM655381 ETI655380:ETI655381 FDE655380:FDE655381 FNA655380:FNA655381 FWW655380:FWW655381 GGS655380:GGS655381 GQO655380:GQO655381 HAK655380:HAK655381 HKG655380:HKG655381 HUC655380:HUC655381 IDY655380:IDY655381 INU655380:INU655381 IXQ655380:IXQ655381 JHM655380:JHM655381 JRI655380:JRI655381 KBE655380:KBE655381 KLA655380:KLA655381 KUW655380:KUW655381 LES655380:LES655381 LOO655380:LOO655381 LYK655380:LYK655381 MIG655380:MIG655381 MSC655380:MSC655381 NBY655380:NBY655381 NLU655380:NLU655381 NVQ655380:NVQ655381 OFM655380:OFM655381 OPI655380:OPI655381 OZE655380:OZE655381 PJA655380:PJA655381 PSW655380:PSW655381 QCS655380:QCS655381 QMO655380:QMO655381 QWK655380:QWK655381 RGG655380:RGG655381 RQC655380:RQC655381 RZY655380:RZY655381 SJU655380:SJU655381 STQ655380:STQ655381 TDM655380:TDM655381 TNI655380:TNI655381 TXE655380:TXE655381 UHA655380:UHA655381 UQW655380:UQW655381 VAS655380:VAS655381 VKO655380:VKO655381 VUK655380:VUK655381 WEG655380:WEG655381 WOC655380:WOC655381 WXY655380:WXY655381 T720916:T720917 LM720916:LM720917 VI720916:VI720917 AFE720916:AFE720917 APA720916:APA720917 AYW720916:AYW720917 BIS720916:BIS720917 BSO720916:BSO720917 CCK720916:CCK720917 CMG720916:CMG720917 CWC720916:CWC720917 DFY720916:DFY720917 DPU720916:DPU720917 DZQ720916:DZQ720917 EJM720916:EJM720917 ETI720916:ETI720917 FDE720916:FDE720917 FNA720916:FNA720917 FWW720916:FWW720917 GGS720916:GGS720917 GQO720916:GQO720917 HAK720916:HAK720917 HKG720916:HKG720917 HUC720916:HUC720917 IDY720916:IDY720917 INU720916:INU720917 IXQ720916:IXQ720917 JHM720916:JHM720917 JRI720916:JRI720917 KBE720916:KBE720917 KLA720916:KLA720917 KUW720916:KUW720917 LES720916:LES720917 LOO720916:LOO720917 LYK720916:LYK720917 MIG720916:MIG720917 MSC720916:MSC720917 NBY720916:NBY720917 NLU720916:NLU720917 NVQ720916:NVQ720917 OFM720916:OFM720917 OPI720916:OPI720917 OZE720916:OZE720917 PJA720916:PJA720917 PSW720916:PSW720917 QCS720916:QCS720917 QMO720916:QMO720917 QWK720916:QWK720917 RGG720916:RGG720917 RQC720916:RQC720917 RZY720916:RZY720917 SJU720916:SJU720917 STQ720916:STQ720917 TDM720916:TDM720917 TNI720916:TNI720917 TXE720916:TXE720917 UHA720916:UHA720917 UQW720916:UQW720917 VAS720916:VAS720917 VKO720916:VKO720917 VUK720916:VUK720917 WEG720916:WEG720917 WOC720916:WOC720917 WXY720916:WXY720917 T786452:T786453 LM786452:LM786453 VI786452:VI786453 AFE786452:AFE786453 APA786452:APA786453 AYW786452:AYW786453 BIS786452:BIS786453 BSO786452:BSO786453 CCK786452:CCK786453 CMG786452:CMG786453 CWC786452:CWC786453 DFY786452:DFY786453 DPU786452:DPU786453 DZQ786452:DZQ786453 EJM786452:EJM786453 ETI786452:ETI786453 FDE786452:FDE786453 FNA786452:FNA786453 FWW786452:FWW786453 GGS786452:GGS786453 GQO786452:GQO786453 HAK786452:HAK786453 HKG786452:HKG786453 HUC786452:HUC786453 IDY786452:IDY786453 INU786452:INU786453 IXQ786452:IXQ786453 JHM786452:JHM786453 JRI786452:JRI786453 KBE786452:KBE786453 KLA786452:KLA786453 KUW786452:KUW786453 LES786452:LES786453 LOO786452:LOO786453 LYK786452:LYK786453 MIG786452:MIG786453 MSC786452:MSC786453 NBY786452:NBY786453 NLU786452:NLU786453 NVQ786452:NVQ786453 OFM786452:OFM786453 OPI786452:OPI786453 OZE786452:OZE786453 PJA786452:PJA786453 PSW786452:PSW786453 QCS786452:QCS786453 QMO786452:QMO786453 QWK786452:QWK786453 RGG786452:RGG786453 RQC786452:RQC786453 RZY786452:RZY786453 SJU786452:SJU786453 STQ786452:STQ786453 TDM786452:TDM786453 TNI786452:TNI786453 TXE786452:TXE786453 UHA786452:UHA786453 UQW786452:UQW786453 VAS786452:VAS786453 VKO786452:VKO786453 VUK786452:VUK786453 WEG786452:WEG786453 WOC786452:WOC786453 WXY786452:WXY786453 T851988:T851989 LM851988:LM851989 VI851988:VI851989 AFE851988:AFE851989 APA851988:APA851989 AYW851988:AYW851989 BIS851988:BIS851989 BSO851988:BSO851989 CCK851988:CCK851989 CMG851988:CMG851989 CWC851988:CWC851989 DFY851988:DFY851989 DPU851988:DPU851989 DZQ851988:DZQ851989 EJM851988:EJM851989 ETI851988:ETI851989 FDE851988:FDE851989 FNA851988:FNA851989 FWW851988:FWW851989 GGS851988:GGS851989 GQO851988:GQO851989 HAK851988:HAK851989 HKG851988:HKG851989 HUC851988:HUC851989 IDY851988:IDY851989 INU851988:INU851989 IXQ851988:IXQ851989 JHM851988:JHM851989 JRI851988:JRI851989 KBE851988:KBE851989 KLA851988:KLA851989 KUW851988:KUW851989 LES851988:LES851989 LOO851988:LOO851989 LYK851988:LYK851989 MIG851988:MIG851989 MSC851988:MSC851989 NBY851988:NBY851989 NLU851988:NLU851989 NVQ851988:NVQ851989 OFM851988:OFM851989 OPI851988:OPI851989 OZE851988:OZE851989 PJA851988:PJA851989 PSW851988:PSW851989 QCS851988:QCS851989 QMO851988:QMO851989 QWK851988:QWK851989 RGG851988:RGG851989 RQC851988:RQC851989 RZY851988:RZY851989 SJU851988:SJU851989 STQ851988:STQ851989 TDM851988:TDM851989 TNI851988:TNI851989 TXE851988:TXE851989 UHA851988:UHA851989 UQW851988:UQW851989 VAS851988:VAS851989 VKO851988:VKO851989 VUK851988:VUK851989 WEG851988:WEG851989 WOC851988:WOC851989 WXY851988:WXY851989 T917524:T917525 LM917524:LM917525 VI917524:VI917525 AFE917524:AFE917525 APA917524:APA917525 AYW917524:AYW917525 BIS917524:BIS917525 BSO917524:BSO917525 CCK917524:CCK917525 CMG917524:CMG917525 CWC917524:CWC917525 DFY917524:DFY917525 DPU917524:DPU917525 DZQ917524:DZQ917525 EJM917524:EJM917525 ETI917524:ETI917525 FDE917524:FDE917525 FNA917524:FNA917525 FWW917524:FWW917525 GGS917524:GGS917525 GQO917524:GQO917525 HAK917524:HAK917525 HKG917524:HKG917525 HUC917524:HUC917525 IDY917524:IDY917525 INU917524:INU917525 IXQ917524:IXQ917525 JHM917524:JHM917525 JRI917524:JRI917525 KBE917524:KBE917525 KLA917524:KLA917525 KUW917524:KUW917525 LES917524:LES917525 LOO917524:LOO917525 LYK917524:LYK917525 MIG917524:MIG917525 MSC917524:MSC917525 NBY917524:NBY917525 NLU917524:NLU917525 NVQ917524:NVQ917525 OFM917524:OFM917525 OPI917524:OPI917525 OZE917524:OZE917525 PJA917524:PJA917525 PSW917524:PSW917525 QCS917524:QCS917525 QMO917524:QMO917525 QWK917524:QWK917525 RGG917524:RGG917525 RQC917524:RQC917525 RZY917524:RZY917525 SJU917524:SJU917525 STQ917524:STQ917525 TDM917524:TDM917525 TNI917524:TNI917525 TXE917524:TXE917525 UHA917524:UHA917525 UQW917524:UQW917525 VAS917524:VAS917525 VKO917524:VKO917525 VUK917524:VUK917525 WEG917524:WEG917525 WOC917524:WOC917525 WXY917524:WXY917525 T983060:T983061 LM983060:LM983061 VI983060:VI983061 AFE983060:AFE983061 APA983060:APA983061 AYW983060:AYW983061 BIS983060:BIS983061 BSO983060:BSO983061 CCK983060:CCK983061 CMG983060:CMG983061 CWC983060:CWC983061 DFY983060:DFY983061 DPU983060:DPU983061 DZQ983060:DZQ983061 EJM983060:EJM983061 ETI983060:ETI983061 FDE983060:FDE983061 FNA983060:FNA983061 FWW983060:FWW983061 GGS983060:GGS983061 GQO983060:GQO983061 HAK983060:HAK983061 HKG983060:HKG983061 HUC983060:HUC983061 IDY983060:IDY983061 INU983060:INU983061 IXQ983060:IXQ983061 JHM983060:JHM983061 JRI983060:JRI983061 KBE983060:KBE983061 KLA983060:KLA983061 KUW983060:KUW983061 LES983060:LES983061 LOO983060:LOO983061 LYK983060:LYK983061 MIG983060:MIG983061 MSC983060:MSC983061 NBY983060:NBY983061 NLU983060:NLU983061 NVQ983060:NVQ983061 OFM983060:OFM983061 OPI983060:OPI983061 OZE983060:OZE983061 PJA983060:PJA983061 PSW983060:PSW983061 QCS983060:QCS983061 QMO983060:QMO983061 QWK983060:QWK983061 RGG983060:RGG983061 RQC983060:RQC983061 RZY983060:RZY983061 SJU983060:SJU983061 STQ983060:STQ983061 TDM983060:TDM983061 TNI983060:TNI983061 TXE983060:TXE983061 UHA983060:UHA983061 UQW983060:UQW983061 VAS983060:VAS983061 VKO983060:VKO983061 VUK983060:VUK983061 WEG983060:WEG983061 WOC983060:WOC983061 R24:R25 LK24:LK25 VG24:VG25 AFC24:AFC25 AOY24:AOY25 AYU24:AYU25 BIQ24:BIQ25 BSM24:BSM25 CCI24:CCI25 CME24:CME25 CWA24:CWA25 DFW24:DFW25 DPS24:DPS25 DZO24:DZO25 EJK24:EJK25 ETG24:ETG25 FDC24:FDC25 FMY24:FMY25 FWU24:FWU25 GGQ24:GGQ25 GQM24:GQM25 HAI24:HAI25 HKE24:HKE25 HUA24:HUA25 IDW24:IDW25 INS24:INS25 IXO24:IXO25 JHK24:JHK25 JRG24:JRG25 KBC24:KBC25 KKY24:KKY25 KUU24:KUU25 LEQ24:LEQ25 LOM24:LOM25 LYI24:LYI25 MIE24:MIE25 MSA24:MSA25 NBW24:NBW25 NLS24:NLS25 NVO24:NVO25 OFK24:OFK25 OPG24:OPG25 OZC24:OZC25 PIY24:PIY25 PSU24:PSU25 QCQ24:QCQ25 QMM24:QMM25 QWI24:QWI25 RGE24:RGE25 RQA24:RQA25 RZW24:RZW25 SJS24:SJS25 STO24:STO25 TDK24:TDK25 TNG24:TNG25 TXC24:TXC25 UGY24:UGY25 UQU24:UQU25 VAQ24:VAQ25 VKM24:VKM25 VUI24:VUI25 WEE24:WEE25 WOA24:WOA25 WXW24:WXW25 T24:T25 LM24:LM25 VI24:VI25 AFE24:AFE25 APA24:APA25 AYW24:AYW25 BIS24:BIS25 BSO24:BSO25 CCK24:CCK25 CMG24:CMG25 CWC24:CWC25 DFY24:DFY25 DPU24:DPU25 DZQ24:DZQ25 EJM24:EJM25 ETI24:ETI25 FDE24:FDE25 FNA24:FNA25 FWW24:FWW25 GGS24:GGS25 GQO24:GQO25 HAK24:HAK25 HKG24:HKG25 HUC24:HUC25 IDY24:IDY25 INU24:INU25 IXQ24:IXQ25 JHM24:JHM25 JRI24:JRI25 KBE24:KBE25 KLA24:KLA25 KUW24:KUW25 LES24:LES25 LOO24:LOO25 LYK24:LYK25 MIG24:MIG25 MSC24:MSC25 NBY24:NBY25 NLU24:NLU25 NVQ24:NVQ25 OFM24:OFM25 OPI24:OPI25 OZE24:OZE25 PJA24:PJA25 PSW24:PSW25 QCS24:QCS25 QMO24:QMO25 QWK24:QWK25 RGG24:RGG25 RQC24:RQC25 RZY24:RZY25 SJU24:SJU25 STQ24:STQ25 TDM24:TDM25 TNI24:TNI25 TXE24:TXE25 UHA24:UHA25 UQW24:UQW25 VAS24:VAS25 VKO24:VKO25 VUK24:VUK25 WEG24:WEG25 WOC24:WOC25 WXY24:WXY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AT65556:AT65557 AT131092:AT131093 AT196628:AT196629 AT262164:AT262165 AT327700:AT327701 AT393236:AT393237 AT458772:AT458773 AT524308:AT524309 AT589844:AT589845 AT655380:AT655381 AT720916:AT720917 AT786452:AT786453 AT851988:AT851989 AT917524:AT917525 AT983060:AT983061 AV65556:AV65557 AV131092:AV131093 AV196628:AV196629 AV262164:AV262165 AV327700:AV327701 AV393236:AV393237 AV458772:AV458773 AV524308:AV524309 AV589844:AV589845 AV655380:AV655381 AV720916:AV720917 AV786452:AV786453 AV851988:AV851989 AV917524:AV917525 AV983060:AV983061 AT24:AT25 AV24:AV25 BA65556:BA65557 BA131092:BA131093 BA196628:BA196629 BA262164:BA262165 BA327700:BA327701 BA393236:BA393237 BA458772:BA458773 BA524308:BA524309 BA589844:BA589845 BA655380:BA655381 BA720916:BA720917 BA786452:BA786453 BA851988:BA851989 BA917524:BA917525 BA983060:BA983061 BC65556:BC65557 BC131092:BC131093 BC196628:BC196629 BC262164:BC262165 BC327700:BC327701 BC393236:BC393237 BC458772:BC458773 BC524308:BC524309 BC589844:BC589845 BC655380:BC655381 BC720916:BC720917 BC786452:BC786453 BC851988:BC851989 BC917524:BC917525 BC983060:BC983061 BA24:BA25 BC24:BC25 BH65556:BH65557 BH131092:BH131093 BH196628:BH196629 BH262164:BH262165 BH327700:BH327701 BH393236:BH393237 BH458772:BH458773 BH524308:BH524309 BH589844:BH589845 BH655380:BH655381 BH720916:BH720917 BH786452:BH786453 BH851988:BH851989 BH917524:BH917525 BH983060:BH983061 BJ65556:BJ65557 BJ131092:BJ131093 BJ196628:BJ196629 BJ262164:BJ262165 BJ327700:BJ327701 BJ393236:BJ393237 BJ458772:BJ458773 BJ524308:BJ524309 BJ589844:BJ589845 BJ655380:BJ655381 BJ720916:BJ720917 BJ786452:BJ786453 BJ851988:BJ851989 BJ917524:BJ917525 BJ983060:BJ983061 BH24:BH25 BJ24:BJ25 BO65556:BO65557 BO131092:BO131093 BO196628:BO196629 BO262164:BO262165 BO327700:BO327701 BO393236:BO393237 BO458772:BO458773 BO524308:BO524309 BO589844:BO589845 BO655380:BO655381 BO720916:BO720917 BO786452:BO786453 BO851988:BO851989 BO917524:BO917525 BO983060:BO983061 BQ65556:BQ65557 BQ131092:BQ131093 BQ196628:BQ196629 BQ262164:BQ262165 BQ327700:BQ327701 BQ393236:BQ393237 BQ458772:BQ458773 BQ524308:BQ524309 BQ589844:BQ589845 BQ655380:BQ655381 BQ720916:BQ720917 BQ786452:BQ786453 BQ851988:BQ851989 BQ917524:BQ917525 BQ983060:BQ983061 BO24:BO25 BQ24:BQ25"/>
    <dataValidation allowBlank="1" showInputMessage="1" showErrorMessage="1" prompt="Для выбора выполните двойной щелчок левой клавиши мыши по соответствующей ячейке." sqref="U65556 S65556:S65557 LL65556:LL65557 VH65556:VH65557 AFD65556:AFD65557 AOZ65556:AOZ65557 AYV65556:AYV65557 BIR65556:BIR65557 BSN65556:BSN65557 CCJ65556:CCJ65557 CMF65556:CMF65557 CWB65556:CWB65557 DFX65556:DFX65557 DPT65556:DPT65557 DZP65556:DZP65557 EJL65556:EJL65557 ETH65556:ETH65557 FDD65556:FDD65557 FMZ65556:FMZ65557 FWV65556:FWV65557 GGR65556:GGR65557 GQN65556:GQN65557 HAJ65556:HAJ65557 HKF65556:HKF65557 HUB65556:HUB65557 IDX65556:IDX65557 INT65556:INT65557 IXP65556:IXP65557 JHL65556:JHL65557 JRH65556:JRH65557 KBD65556:KBD65557 KKZ65556:KKZ65557 KUV65556:KUV65557 LER65556:LER65557 LON65556:LON65557 LYJ65556:LYJ65557 MIF65556:MIF65557 MSB65556:MSB65557 NBX65556:NBX65557 NLT65556:NLT65557 NVP65556:NVP65557 OFL65556:OFL65557 OPH65556:OPH65557 OZD65556:OZD65557 PIZ65556:PIZ65557 PSV65556:PSV65557 QCR65556:QCR65557 QMN65556:QMN65557 QWJ65556:QWJ65557 RGF65556:RGF65557 RQB65556:RQB65557 RZX65556:RZX65557 SJT65556:SJT65557 STP65556:STP65557 TDL65556:TDL65557 TNH65556:TNH65557 TXD65556:TXD65557 UGZ65556:UGZ65557 UQV65556:UQV65557 VAR65556:VAR65557 VKN65556:VKN65557 VUJ65556:VUJ65557 WEF65556:WEF65557 WOB65556:WOB65557 WXX65556:WXX65557 S131092:S131093 LL131092:LL131093 VH131092:VH131093 AFD131092:AFD131093 AOZ131092:AOZ131093 AYV131092:AYV131093 BIR131092:BIR131093 BSN131092:BSN131093 CCJ131092:CCJ131093 CMF131092:CMF131093 CWB131092:CWB131093 DFX131092:DFX131093 DPT131092:DPT131093 DZP131092:DZP131093 EJL131092:EJL131093 ETH131092:ETH131093 FDD131092:FDD131093 FMZ131092:FMZ131093 FWV131092:FWV131093 GGR131092:GGR131093 GQN131092:GQN131093 HAJ131092:HAJ131093 HKF131092:HKF131093 HUB131092:HUB131093 IDX131092:IDX131093 INT131092:INT131093 IXP131092:IXP131093 JHL131092:JHL131093 JRH131092:JRH131093 KBD131092:KBD131093 KKZ131092:KKZ131093 KUV131092:KUV131093 LER131092:LER131093 LON131092:LON131093 LYJ131092:LYJ131093 MIF131092:MIF131093 MSB131092:MSB131093 NBX131092:NBX131093 NLT131092:NLT131093 NVP131092:NVP131093 OFL131092:OFL131093 OPH131092:OPH131093 OZD131092:OZD131093 PIZ131092:PIZ131093 PSV131092:PSV131093 QCR131092:QCR131093 QMN131092:QMN131093 QWJ131092:QWJ131093 RGF131092:RGF131093 RQB131092:RQB131093 RZX131092:RZX131093 SJT131092:SJT131093 STP131092:STP131093 TDL131092:TDL131093 TNH131092:TNH131093 TXD131092:TXD131093 UGZ131092:UGZ131093 UQV131092:UQV131093 VAR131092:VAR131093 VKN131092:VKN131093 VUJ131092:VUJ131093 WEF131092:WEF131093 WOB131092:WOB131093 WXX131092:WXX131093 S196628:S196629 LL196628:LL196629 VH196628:VH196629 AFD196628:AFD196629 AOZ196628:AOZ196629 AYV196628:AYV196629 BIR196628:BIR196629 BSN196628:BSN196629 CCJ196628:CCJ196629 CMF196628:CMF196629 CWB196628:CWB196629 DFX196628:DFX196629 DPT196628:DPT196629 DZP196628:DZP196629 EJL196628:EJL196629 ETH196628:ETH196629 FDD196628:FDD196629 FMZ196628:FMZ196629 FWV196628:FWV196629 GGR196628:GGR196629 GQN196628:GQN196629 HAJ196628:HAJ196629 HKF196628:HKF196629 HUB196628:HUB196629 IDX196628:IDX196629 INT196628:INT196629 IXP196628:IXP196629 JHL196628:JHL196629 JRH196628:JRH196629 KBD196628:KBD196629 KKZ196628:KKZ196629 KUV196628:KUV196629 LER196628:LER196629 LON196628:LON196629 LYJ196628:LYJ196629 MIF196628:MIF196629 MSB196628:MSB196629 NBX196628:NBX196629 NLT196628:NLT196629 NVP196628:NVP196629 OFL196628:OFL196629 OPH196628:OPH196629 OZD196628:OZD196629 PIZ196628:PIZ196629 PSV196628:PSV196629 QCR196628:QCR196629 QMN196628:QMN196629 QWJ196628:QWJ196629 RGF196628:RGF196629 RQB196628:RQB196629 RZX196628:RZX196629 SJT196628:SJT196629 STP196628:STP196629 TDL196628:TDL196629 TNH196628:TNH196629 TXD196628:TXD196629 UGZ196628:UGZ196629 UQV196628:UQV196629 VAR196628:VAR196629 VKN196628:VKN196629 VUJ196628:VUJ196629 WEF196628:WEF196629 WOB196628:WOB196629 WXX196628:WXX196629 S262164:S262165 LL262164:LL262165 VH262164:VH262165 AFD262164:AFD262165 AOZ262164:AOZ262165 AYV262164:AYV262165 BIR262164:BIR262165 BSN262164:BSN262165 CCJ262164:CCJ262165 CMF262164:CMF262165 CWB262164:CWB262165 DFX262164:DFX262165 DPT262164:DPT262165 DZP262164:DZP262165 EJL262164:EJL262165 ETH262164:ETH262165 FDD262164:FDD262165 FMZ262164:FMZ262165 FWV262164:FWV262165 GGR262164:GGR262165 GQN262164:GQN262165 HAJ262164:HAJ262165 HKF262164:HKF262165 HUB262164:HUB262165 IDX262164:IDX262165 INT262164:INT262165 IXP262164:IXP262165 JHL262164:JHL262165 JRH262164:JRH262165 KBD262164:KBD262165 KKZ262164:KKZ262165 KUV262164:KUV262165 LER262164:LER262165 LON262164:LON262165 LYJ262164:LYJ262165 MIF262164:MIF262165 MSB262164:MSB262165 NBX262164:NBX262165 NLT262164:NLT262165 NVP262164:NVP262165 OFL262164:OFL262165 OPH262164:OPH262165 OZD262164:OZD262165 PIZ262164:PIZ262165 PSV262164:PSV262165 QCR262164:QCR262165 QMN262164:QMN262165 QWJ262164:QWJ262165 RGF262164:RGF262165 RQB262164:RQB262165 RZX262164:RZX262165 SJT262164:SJT262165 STP262164:STP262165 TDL262164:TDL262165 TNH262164:TNH262165 TXD262164:TXD262165 UGZ262164:UGZ262165 UQV262164:UQV262165 VAR262164:VAR262165 VKN262164:VKN262165 VUJ262164:VUJ262165 WEF262164:WEF262165 WOB262164:WOB262165 WXX262164:WXX262165 S327700:S327701 LL327700:LL327701 VH327700:VH327701 AFD327700:AFD327701 AOZ327700:AOZ327701 AYV327700:AYV327701 BIR327700:BIR327701 BSN327700:BSN327701 CCJ327700:CCJ327701 CMF327700:CMF327701 CWB327700:CWB327701 DFX327700:DFX327701 DPT327700:DPT327701 DZP327700:DZP327701 EJL327700:EJL327701 ETH327700:ETH327701 FDD327700:FDD327701 FMZ327700:FMZ327701 FWV327700:FWV327701 GGR327700:GGR327701 GQN327700:GQN327701 HAJ327700:HAJ327701 HKF327700:HKF327701 HUB327700:HUB327701 IDX327700:IDX327701 INT327700:INT327701 IXP327700:IXP327701 JHL327700:JHL327701 JRH327700:JRH327701 KBD327700:KBD327701 KKZ327700:KKZ327701 KUV327700:KUV327701 LER327700:LER327701 LON327700:LON327701 LYJ327700:LYJ327701 MIF327700:MIF327701 MSB327700:MSB327701 NBX327700:NBX327701 NLT327700:NLT327701 NVP327700:NVP327701 OFL327700:OFL327701 OPH327700:OPH327701 OZD327700:OZD327701 PIZ327700:PIZ327701 PSV327700:PSV327701 QCR327700:QCR327701 QMN327700:QMN327701 QWJ327700:QWJ327701 RGF327700:RGF327701 RQB327700:RQB327701 RZX327700:RZX327701 SJT327700:SJT327701 STP327700:STP327701 TDL327700:TDL327701 TNH327700:TNH327701 TXD327700:TXD327701 UGZ327700:UGZ327701 UQV327700:UQV327701 VAR327700:VAR327701 VKN327700:VKN327701 VUJ327700:VUJ327701 WEF327700:WEF327701 WOB327700:WOB327701 WXX327700:WXX327701 S393236:S393237 LL393236:LL393237 VH393236:VH393237 AFD393236:AFD393237 AOZ393236:AOZ393237 AYV393236:AYV393237 BIR393236:BIR393237 BSN393236:BSN393237 CCJ393236:CCJ393237 CMF393236:CMF393237 CWB393236:CWB393237 DFX393236:DFX393237 DPT393236:DPT393237 DZP393236:DZP393237 EJL393236:EJL393237 ETH393236:ETH393237 FDD393236:FDD393237 FMZ393236:FMZ393237 FWV393236:FWV393237 GGR393236:GGR393237 GQN393236:GQN393237 HAJ393236:HAJ393237 HKF393236:HKF393237 HUB393236:HUB393237 IDX393236:IDX393237 INT393236:INT393237 IXP393236:IXP393237 JHL393236:JHL393237 JRH393236:JRH393237 KBD393236:KBD393237 KKZ393236:KKZ393237 KUV393236:KUV393237 LER393236:LER393237 LON393236:LON393237 LYJ393236:LYJ393237 MIF393236:MIF393237 MSB393236:MSB393237 NBX393236:NBX393237 NLT393236:NLT393237 NVP393236:NVP393237 OFL393236:OFL393237 OPH393236:OPH393237 OZD393236:OZD393237 PIZ393236:PIZ393237 PSV393236:PSV393237 QCR393236:QCR393237 QMN393236:QMN393237 QWJ393236:QWJ393237 RGF393236:RGF393237 RQB393236:RQB393237 RZX393236:RZX393237 SJT393236:SJT393237 STP393236:STP393237 TDL393236:TDL393237 TNH393236:TNH393237 TXD393236:TXD393237 UGZ393236:UGZ393237 UQV393236:UQV393237 VAR393236:VAR393237 VKN393236:VKN393237 VUJ393236:VUJ393237 WEF393236:WEF393237 WOB393236:WOB393237 WXX393236:WXX393237 S458772:S458773 LL458772:LL458773 VH458772:VH458773 AFD458772:AFD458773 AOZ458772:AOZ458773 AYV458772:AYV458773 BIR458772:BIR458773 BSN458772:BSN458773 CCJ458772:CCJ458773 CMF458772:CMF458773 CWB458772:CWB458773 DFX458772:DFX458773 DPT458772:DPT458773 DZP458772:DZP458773 EJL458772:EJL458773 ETH458772:ETH458773 FDD458772:FDD458773 FMZ458772:FMZ458773 FWV458772:FWV458773 GGR458772:GGR458773 GQN458772:GQN458773 HAJ458772:HAJ458773 HKF458772:HKF458773 HUB458772:HUB458773 IDX458772:IDX458773 INT458772:INT458773 IXP458772:IXP458773 JHL458772:JHL458773 JRH458772:JRH458773 KBD458772:KBD458773 KKZ458772:KKZ458773 KUV458772:KUV458773 LER458772:LER458773 LON458772:LON458773 LYJ458772:LYJ458773 MIF458772:MIF458773 MSB458772:MSB458773 NBX458772:NBX458773 NLT458772:NLT458773 NVP458772:NVP458773 OFL458772:OFL458773 OPH458772:OPH458773 OZD458772:OZD458773 PIZ458772:PIZ458773 PSV458772:PSV458773 QCR458772:QCR458773 QMN458772:QMN458773 QWJ458772:QWJ458773 RGF458772:RGF458773 RQB458772:RQB458773 RZX458772:RZX458773 SJT458772:SJT458773 STP458772:STP458773 TDL458772:TDL458773 TNH458772:TNH458773 TXD458772:TXD458773 UGZ458772:UGZ458773 UQV458772:UQV458773 VAR458772:VAR458773 VKN458772:VKN458773 VUJ458772:VUJ458773 WEF458772:WEF458773 WOB458772:WOB458773 WXX458772:WXX458773 S524308:S524309 LL524308:LL524309 VH524308:VH524309 AFD524308:AFD524309 AOZ524308:AOZ524309 AYV524308:AYV524309 BIR524308:BIR524309 BSN524308:BSN524309 CCJ524308:CCJ524309 CMF524308:CMF524309 CWB524308:CWB524309 DFX524308:DFX524309 DPT524308:DPT524309 DZP524308:DZP524309 EJL524308:EJL524309 ETH524308:ETH524309 FDD524308:FDD524309 FMZ524308:FMZ524309 FWV524308:FWV524309 GGR524308:GGR524309 GQN524308:GQN524309 HAJ524308:HAJ524309 HKF524308:HKF524309 HUB524308:HUB524309 IDX524308:IDX524309 INT524308:INT524309 IXP524308:IXP524309 JHL524308:JHL524309 JRH524308:JRH524309 KBD524308:KBD524309 KKZ524308:KKZ524309 KUV524308:KUV524309 LER524308:LER524309 LON524308:LON524309 LYJ524308:LYJ524309 MIF524308:MIF524309 MSB524308:MSB524309 NBX524308:NBX524309 NLT524308:NLT524309 NVP524308:NVP524309 OFL524308:OFL524309 OPH524308:OPH524309 OZD524308:OZD524309 PIZ524308:PIZ524309 PSV524308:PSV524309 QCR524308:QCR524309 QMN524308:QMN524309 QWJ524308:QWJ524309 RGF524308:RGF524309 RQB524308:RQB524309 RZX524308:RZX524309 SJT524308:SJT524309 STP524308:STP524309 TDL524308:TDL524309 TNH524308:TNH524309 TXD524308:TXD524309 UGZ524308:UGZ524309 UQV524308:UQV524309 VAR524308:VAR524309 VKN524308:VKN524309 VUJ524308:VUJ524309 WEF524308:WEF524309 WOB524308:WOB524309 WXX524308:WXX524309 S589844:S589845 LL589844:LL589845 VH589844:VH589845 AFD589844:AFD589845 AOZ589844:AOZ589845 AYV589844:AYV589845 BIR589844:BIR589845 BSN589844:BSN589845 CCJ589844:CCJ589845 CMF589844:CMF589845 CWB589844:CWB589845 DFX589844:DFX589845 DPT589844:DPT589845 DZP589844:DZP589845 EJL589844:EJL589845 ETH589844:ETH589845 FDD589844:FDD589845 FMZ589844:FMZ589845 FWV589844:FWV589845 GGR589844:GGR589845 GQN589844:GQN589845 HAJ589844:HAJ589845 HKF589844:HKF589845 HUB589844:HUB589845 IDX589844:IDX589845 INT589844:INT589845 IXP589844:IXP589845 JHL589844:JHL589845 JRH589844:JRH589845 KBD589844:KBD589845 KKZ589844:KKZ589845 KUV589844:KUV589845 LER589844:LER589845 LON589844:LON589845 LYJ589844:LYJ589845 MIF589844:MIF589845 MSB589844:MSB589845 NBX589844:NBX589845 NLT589844:NLT589845 NVP589844:NVP589845 OFL589844:OFL589845 OPH589844:OPH589845 OZD589844:OZD589845 PIZ589844:PIZ589845 PSV589844:PSV589845 QCR589844:QCR589845 QMN589844:QMN589845 QWJ589844:QWJ589845 RGF589844:RGF589845 RQB589844:RQB589845 RZX589844:RZX589845 SJT589844:SJT589845 STP589844:STP589845 TDL589844:TDL589845 TNH589844:TNH589845 TXD589844:TXD589845 UGZ589844:UGZ589845 UQV589844:UQV589845 VAR589844:VAR589845 VKN589844:VKN589845 VUJ589844:VUJ589845 WEF589844:WEF589845 WOB589844:WOB589845 WXX589844:WXX589845 S655380:S655381 LL655380:LL655381 VH655380:VH655381 AFD655380:AFD655381 AOZ655380:AOZ655381 AYV655380:AYV655381 BIR655380:BIR655381 BSN655380:BSN655381 CCJ655380:CCJ655381 CMF655380:CMF655381 CWB655380:CWB655381 DFX655380:DFX655381 DPT655380:DPT655381 DZP655380:DZP655381 EJL655380:EJL655381 ETH655380:ETH655381 FDD655380:FDD655381 FMZ655380:FMZ655381 FWV655380:FWV655381 GGR655380:GGR655381 GQN655380:GQN655381 HAJ655380:HAJ655381 HKF655380:HKF655381 HUB655380:HUB655381 IDX655380:IDX655381 INT655380:INT655381 IXP655380:IXP655381 JHL655380:JHL655381 JRH655380:JRH655381 KBD655380:KBD655381 KKZ655380:KKZ655381 KUV655380:KUV655381 LER655380:LER655381 LON655380:LON655381 LYJ655380:LYJ655381 MIF655380:MIF655381 MSB655380:MSB655381 NBX655380:NBX655381 NLT655380:NLT655381 NVP655380:NVP655381 OFL655380:OFL655381 OPH655380:OPH655381 OZD655380:OZD655381 PIZ655380:PIZ655381 PSV655380:PSV655381 QCR655380:QCR655381 QMN655380:QMN655381 QWJ655380:QWJ655381 RGF655380:RGF655381 RQB655380:RQB655381 RZX655380:RZX655381 SJT655380:SJT655381 STP655380:STP655381 TDL655380:TDL655381 TNH655380:TNH655381 TXD655380:TXD655381 UGZ655380:UGZ655381 UQV655380:UQV655381 VAR655380:VAR655381 VKN655380:VKN655381 VUJ655380:VUJ655381 WEF655380:WEF655381 WOB655380:WOB655381 WXX655380:WXX655381 S720916:S720917 LL720916:LL720917 VH720916:VH720917 AFD720916:AFD720917 AOZ720916:AOZ720917 AYV720916:AYV720917 BIR720916:BIR720917 BSN720916:BSN720917 CCJ720916:CCJ720917 CMF720916:CMF720917 CWB720916:CWB720917 DFX720916:DFX720917 DPT720916:DPT720917 DZP720916:DZP720917 EJL720916:EJL720917 ETH720916:ETH720917 FDD720916:FDD720917 FMZ720916:FMZ720917 FWV720916:FWV720917 GGR720916:GGR720917 GQN720916:GQN720917 HAJ720916:HAJ720917 HKF720916:HKF720917 HUB720916:HUB720917 IDX720916:IDX720917 INT720916:INT720917 IXP720916:IXP720917 JHL720916:JHL720917 JRH720916:JRH720917 KBD720916:KBD720917 KKZ720916:KKZ720917 KUV720916:KUV720917 LER720916:LER720917 LON720916:LON720917 LYJ720916:LYJ720917 MIF720916:MIF720917 MSB720916:MSB720917 NBX720916:NBX720917 NLT720916:NLT720917 NVP720916:NVP720917 OFL720916:OFL720917 OPH720916:OPH720917 OZD720916:OZD720917 PIZ720916:PIZ720917 PSV720916:PSV720917 QCR720916:QCR720917 QMN720916:QMN720917 QWJ720916:QWJ720917 RGF720916:RGF720917 RQB720916:RQB720917 RZX720916:RZX720917 SJT720916:SJT720917 STP720916:STP720917 TDL720916:TDL720917 TNH720916:TNH720917 TXD720916:TXD720917 UGZ720916:UGZ720917 UQV720916:UQV720917 VAR720916:VAR720917 VKN720916:VKN720917 VUJ720916:VUJ720917 WEF720916:WEF720917 WOB720916:WOB720917 WXX720916:WXX720917 S786452:S786453 LL786452:LL786453 VH786452:VH786453 AFD786452:AFD786453 AOZ786452:AOZ786453 AYV786452:AYV786453 BIR786452:BIR786453 BSN786452:BSN786453 CCJ786452:CCJ786453 CMF786452:CMF786453 CWB786452:CWB786453 DFX786452:DFX786453 DPT786452:DPT786453 DZP786452:DZP786453 EJL786452:EJL786453 ETH786452:ETH786453 FDD786452:FDD786453 FMZ786452:FMZ786453 FWV786452:FWV786453 GGR786452:GGR786453 GQN786452:GQN786453 HAJ786452:HAJ786453 HKF786452:HKF786453 HUB786452:HUB786453 IDX786452:IDX786453 INT786452:INT786453 IXP786452:IXP786453 JHL786452:JHL786453 JRH786452:JRH786453 KBD786452:KBD786453 KKZ786452:KKZ786453 KUV786452:KUV786453 LER786452:LER786453 LON786452:LON786453 LYJ786452:LYJ786453 MIF786452:MIF786453 MSB786452:MSB786453 NBX786452:NBX786453 NLT786452:NLT786453 NVP786452:NVP786453 OFL786452:OFL786453 OPH786452:OPH786453 OZD786452:OZD786453 PIZ786452:PIZ786453 PSV786452:PSV786453 QCR786452:QCR786453 QMN786452:QMN786453 QWJ786452:QWJ786453 RGF786452:RGF786453 RQB786452:RQB786453 RZX786452:RZX786453 SJT786452:SJT786453 STP786452:STP786453 TDL786452:TDL786453 TNH786452:TNH786453 TXD786452:TXD786453 UGZ786452:UGZ786453 UQV786452:UQV786453 VAR786452:VAR786453 VKN786452:VKN786453 VUJ786452:VUJ786453 WEF786452:WEF786453 WOB786452:WOB786453 WXX786452:WXX786453 S851988:S851989 LL851988:LL851989 VH851988:VH851989 AFD851988:AFD851989 AOZ851988:AOZ851989 AYV851988:AYV851989 BIR851988:BIR851989 BSN851988:BSN851989 CCJ851988:CCJ851989 CMF851988:CMF851989 CWB851988:CWB851989 DFX851988:DFX851989 DPT851988:DPT851989 DZP851988:DZP851989 EJL851988:EJL851989 ETH851988:ETH851989 FDD851988:FDD851989 FMZ851988:FMZ851989 FWV851988:FWV851989 GGR851988:GGR851989 GQN851988:GQN851989 HAJ851988:HAJ851989 HKF851988:HKF851989 HUB851988:HUB851989 IDX851988:IDX851989 INT851988:INT851989 IXP851988:IXP851989 JHL851988:JHL851989 JRH851988:JRH851989 KBD851988:KBD851989 KKZ851988:KKZ851989 KUV851988:KUV851989 LER851988:LER851989 LON851988:LON851989 LYJ851988:LYJ851989 MIF851988:MIF851989 MSB851988:MSB851989 NBX851988:NBX851989 NLT851988:NLT851989 NVP851988:NVP851989 OFL851988:OFL851989 OPH851988:OPH851989 OZD851988:OZD851989 PIZ851988:PIZ851989 PSV851988:PSV851989 QCR851988:QCR851989 QMN851988:QMN851989 QWJ851988:QWJ851989 RGF851988:RGF851989 RQB851988:RQB851989 RZX851988:RZX851989 SJT851988:SJT851989 STP851988:STP851989 TDL851988:TDL851989 TNH851988:TNH851989 TXD851988:TXD851989 UGZ851988:UGZ851989 UQV851988:UQV851989 VAR851988:VAR851989 VKN851988:VKN851989 VUJ851988:VUJ851989 WEF851988:WEF851989 WOB851988:WOB851989 WXX851988:WXX851989 S917524:S917525 LL917524:LL917525 VH917524:VH917525 AFD917524:AFD917525 AOZ917524:AOZ917525 AYV917524:AYV917525 BIR917524:BIR917525 BSN917524:BSN917525 CCJ917524:CCJ917525 CMF917524:CMF917525 CWB917524:CWB917525 DFX917524:DFX917525 DPT917524:DPT917525 DZP917524:DZP917525 EJL917524:EJL917525 ETH917524:ETH917525 FDD917524:FDD917525 FMZ917524:FMZ917525 FWV917524:FWV917525 GGR917524:GGR917525 GQN917524:GQN917525 HAJ917524:HAJ917525 HKF917524:HKF917525 HUB917524:HUB917525 IDX917524:IDX917525 INT917524:INT917525 IXP917524:IXP917525 JHL917524:JHL917525 JRH917524:JRH917525 KBD917524:KBD917525 KKZ917524:KKZ917525 KUV917524:KUV917525 LER917524:LER917525 LON917524:LON917525 LYJ917524:LYJ917525 MIF917524:MIF917525 MSB917524:MSB917525 NBX917524:NBX917525 NLT917524:NLT917525 NVP917524:NVP917525 OFL917524:OFL917525 OPH917524:OPH917525 OZD917524:OZD917525 PIZ917524:PIZ917525 PSV917524:PSV917525 QCR917524:QCR917525 QMN917524:QMN917525 QWJ917524:QWJ917525 RGF917524:RGF917525 RQB917524:RQB917525 RZX917524:RZX917525 SJT917524:SJT917525 STP917524:STP917525 TDL917524:TDL917525 TNH917524:TNH917525 TXD917524:TXD917525 UGZ917524:UGZ917525 UQV917524:UQV917525 VAR917524:VAR917525 VKN917524:VKN917525 VUJ917524:VUJ917525 WEF917524:WEF917525 WOB917524:WOB917525 WXX917524:WXX917525 S983060:S983061 LL983060:LL983061 VH983060:VH983061 AFD983060:AFD983061 AOZ983060:AOZ983061 AYV983060:AYV983061 BIR983060:BIR983061 BSN983060:BSN983061 CCJ983060:CCJ983061 CMF983060:CMF983061 CWB983060:CWB983061 DFX983060:DFX983061 DPT983060:DPT983061 DZP983060:DZP983061 EJL983060:EJL983061 ETH983060:ETH983061 FDD983060:FDD983061 FMZ983060:FMZ983061 FWV983060:FWV983061 GGR983060:GGR983061 GQN983060:GQN983061 HAJ983060:HAJ983061 HKF983060:HKF983061 HUB983060:HUB983061 IDX983060:IDX983061 INT983060:INT983061 IXP983060:IXP983061 JHL983060:JHL983061 JRH983060:JRH983061 KBD983060:KBD983061 KKZ983060:KKZ983061 KUV983060:KUV983061 LER983060:LER983061 LON983060:LON983061 LYJ983060:LYJ983061 MIF983060:MIF983061 MSB983060:MSB983061 NBX983060:NBX983061 NLT983060:NLT983061 NVP983060:NVP983061 OFL983060:OFL983061 OPH983060:OPH983061 OZD983060:OZD983061 PIZ983060:PIZ983061 PSV983060:PSV983061 QCR983060:QCR983061 QMN983060:QMN983061 QWJ983060:QWJ983061 RGF983060:RGF983061 RQB983060:RQB983061 RZX983060:RZX983061 SJT983060:SJT983061 STP983060:STP983061 TDL983060:TDL983061 TNH983060:TNH983061 TXD983060:TXD983061 UGZ983060:UGZ983061 UQV983060:UQV983061 VAR983060:VAR983061 VKN983060:VKN983061 VUJ983060:VUJ983061 WEF983060:WEF983061 WOB983060:WOB983061 WXX983060:WXX983061 LN24 VJ24 AFF24 APB24 AYX24 BIT24 BSP24 CCL24 CMH24 CWD24 DFZ24 DPV24 DZR24 EJN24 ETJ24 FDF24 FNB24 FWX24 GGT24 GQP24 HAL24 HKH24 HUD24 IDZ24 INV24 IXR24 JHN24 JRJ24 KBF24 KLB24 KUX24 LET24 LOP24 LYL24 MIH24 MSD24 NBZ24 NLV24 NVR24 OFN24 OPJ24 OZF24 PJB24 PSX24 QCT24 QMP24 QWL24 RGH24 RQD24 RZZ24 SJV24 STR24 TDN24 TNJ24 TXF24 UHB24 UQX24 VAT24 VKP24 VUL24 WEH24 WOD24 WXZ24 WXZ983060 U131092 LN65556 VJ65556 AFF65556 APB65556 AYX65556 BIT65556 BSP65556 CCL65556 CMH65556 CWD65556 DFZ65556 DPV65556 DZR65556 EJN65556 ETJ65556 FDF65556 FNB65556 FWX65556 GGT65556 GQP65556 HAL65556 HKH65556 HUD65556 IDZ65556 INV65556 IXR65556 JHN65556 JRJ65556 KBF65556 KLB65556 KUX65556 LET65556 LOP65556 LYL65556 MIH65556 MSD65556 NBZ65556 NLV65556 NVR65556 OFN65556 OPJ65556 OZF65556 PJB65556 PSX65556 QCT65556 QMP65556 QWL65556 RGH65556 RQD65556 RZZ65556 SJV65556 STR65556 TDN65556 TNJ65556 TXF65556 UHB65556 UQX65556 VAT65556 VKP65556 VUL65556 WEH65556 WOD65556 WXZ65556 U196628 LN131092 VJ131092 AFF131092 APB131092 AYX131092 BIT131092 BSP131092 CCL131092 CMH131092 CWD131092 DFZ131092 DPV131092 DZR131092 EJN131092 ETJ131092 FDF131092 FNB131092 FWX131092 GGT131092 GQP131092 HAL131092 HKH131092 HUD131092 IDZ131092 INV131092 IXR131092 JHN131092 JRJ131092 KBF131092 KLB131092 KUX131092 LET131092 LOP131092 LYL131092 MIH131092 MSD131092 NBZ131092 NLV131092 NVR131092 OFN131092 OPJ131092 OZF131092 PJB131092 PSX131092 QCT131092 QMP131092 QWL131092 RGH131092 RQD131092 RZZ131092 SJV131092 STR131092 TDN131092 TNJ131092 TXF131092 UHB131092 UQX131092 VAT131092 VKP131092 VUL131092 WEH131092 WOD131092 WXZ131092 U262164 LN196628 VJ196628 AFF196628 APB196628 AYX196628 BIT196628 BSP196628 CCL196628 CMH196628 CWD196628 DFZ196628 DPV196628 DZR196628 EJN196628 ETJ196628 FDF196628 FNB196628 FWX196628 GGT196628 GQP196628 HAL196628 HKH196628 HUD196628 IDZ196628 INV196628 IXR196628 JHN196628 JRJ196628 KBF196628 KLB196628 KUX196628 LET196628 LOP196628 LYL196628 MIH196628 MSD196628 NBZ196628 NLV196628 NVR196628 OFN196628 OPJ196628 OZF196628 PJB196628 PSX196628 QCT196628 QMP196628 QWL196628 RGH196628 RQD196628 RZZ196628 SJV196628 STR196628 TDN196628 TNJ196628 TXF196628 UHB196628 UQX196628 VAT196628 VKP196628 VUL196628 WEH196628 WOD196628 WXZ196628 U327700 LN262164 VJ262164 AFF262164 APB262164 AYX262164 BIT262164 BSP262164 CCL262164 CMH262164 CWD262164 DFZ262164 DPV262164 DZR262164 EJN262164 ETJ262164 FDF262164 FNB262164 FWX262164 GGT262164 GQP262164 HAL262164 HKH262164 HUD262164 IDZ262164 INV262164 IXR262164 JHN262164 JRJ262164 KBF262164 KLB262164 KUX262164 LET262164 LOP262164 LYL262164 MIH262164 MSD262164 NBZ262164 NLV262164 NVR262164 OFN262164 OPJ262164 OZF262164 PJB262164 PSX262164 QCT262164 QMP262164 QWL262164 RGH262164 RQD262164 RZZ262164 SJV262164 STR262164 TDN262164 TNJ262164 TXF262164 UHB262164 UQX262164 VAT262164 VKP262164 VUL262164 WEH262164 WOD262164 WXZ262164 U393236 LN327700 VJ327700 AFF327700 APB327700 AYX327700 BIT327700 BSP327700 CCL327700 CMH327700 CWD327700 DFZ327700 DPV327700 DZR327700 EJN327700 ETJ327700 FDF327700 FNB327700 FWX327700 GGT327700 GQP327700 HAL327700 HKH327700 HUD327700 IDZ327700 INV327700 IXR327700 JHN327700 JRJ327700 KBF327700 KLB327700 KUX327700 LET327700 LOP327700 LYL327700 MIH327700 MSD327700 NBZ327700 NLV327700 NVR327700 OFN327700 OPJ327700 OZF327700 PJB327700 PSX327700 QCT327700 QMP327700 QWL327700 RGH327700 RQD327700 RZZ327700 SJV327700 STR327700 TDN327700 TNJ327700 TXF327700 UHB327700 UQX327700 VAT327700 VKP327700 VUL327700 WEH327700 WOD327700 WXZ327700 U458772 LN393236 VJ393236 AFF393236 APB393236 AYX393236 BIT393236 BSP393236 CCL393236 CMH393236 CWD393236 DFZ393236 DPV393236 DZR393236 EJN393236 ETJ393236 FDF393236 FNB393236 FWX393236 GGT393236 GQP393236 HAL393236 HKH393236 HUD393236 IDZ393236 INV393236 IXR393236 JHN393236 JRJ393236 KBF393236 KLB393236 KUX393236 LET393236 LOP393236 LYL393236 MIH393236 MSD393236 NBZ393236 NLV393236 NVR393236 OFN393236 OPJ393236 OZF393236 PJB393236 PSX393236 QCT393236 QMP393236 QWL393236 RGH393236 RQD393236 RZZ393236 SJV393236 STR393236 TDN393236 TNJ393236 TXF393236 UHB393236 UQX393236 VAT393236 VKP393236 VUL393236 WEH393236 WOD393236 WXZ393236 U524308 LN458772 VJ458772 AFF458772 APB458772 AYX458772 BIT458772 BSP458772 CCL458772 CMH458772 CWD458772 DFZ458772 DPV458772 DZR458772 EJN458772 ETJ458772 FDF458772 FNB458772 FWX458772 GGT458772 GQP458772 HAL458772 HKH458772 HUD458772 IDZ458772 INV458772 IXR458772 JHN458772 JRJ458772 KBF458772 KLB458772 KUX458772 LET458772 LOP458772 LYL458772 MIH458772 MSD458772 NBZ458772 NLV458772 NVR458772 OFN458772 OPJ458772 OZF458772 PJB458772 PSX458772 QCT458772 QMP458772 QWL458772 RGH458772 RQD458772 RZZ458772 SJV458772 STR458772 TDN458772 TNJ458772 TXF458772 UHB458772 UQX458772 VAT458772 VKP458772 VUL458772 WEH458772 WOD458772 WXZ458772 U589844 LN524308 VJ524308 AFF524308 APB524308 AYX524308 BIT524308 BSP524308 CCL524308 CMH524308 CWD524308 DFZ524308 DPV524308 DZR524308 EJN524308 ETJ524308 FDF524308 FNB524308 FWX524308 GGT524308 GQP524308 HAL524308 HKH524308 HUD524308 IDZ524308 INV524308 IXR524308 JHN524308 JRJ524308 KBF524308 KLB524308 KUX524308 LET524308 LOP524308 LYL524308 MIH524308 MSD524308 NBZ524308 NLV524308 NVR524308 OFN524308 OPJ524308 OZF524308 PJB524308 PSX524308 QCT524308 QMP524308 QWL524308 RGH524308 RQD524308 RZZ524308 SJV524308 STR524308 TDN524308 TNJ524308 TXF524308 UHB524308 UQX524308 VAT524308 VKP524308 VUL524308 WEH524308 WOD524308 WXZ524308 U655380 LN589844 VJ589844 AFF589844 APB589844 AYX589844 BIT589844 BSP589844 CCL589844 CMH589844 CWD589844 DFZ589844 DPV589844 DZR589844 EJN589844 ETJ589844 FDF589844 FNB589844 FWX589844 GGT589844 GQP589844 HAL589844 HKH589844 HUD589844 IDZ589844 INV589844 IXR589844 JHN589844 JRJ589844 KBF589844 KLB589844 KUX589844 LET589844 LOP589844 LYL589844 MIH589844 MSD589844 NBZ589844 NLV589844 NVR589844 OFN589844 OPJ589844 OZF589844 PJB589844 PSX589844 QCT589844 QMP589844 QWL589844 RGH589844 RQD589844 RZZ589844 SJV589844 STR589844 TDN589844 TNJ589844 TXF589844 UHB589844 UQX589844 VAT589844 VKP589844 VUL589844 WEH589844 WOD589844 WXZ589844 U720916 LN655380 VJ655380 AFF655380 APB655380 AYX655380 BIT655380 BSP655380 CCL655380 CMH655380 CWD655380 DFZ655380 DPV655380 DZR655380 EJN655380 ETJ655380 FDF655380 FNB655380 FWX655380 GGT655380 GQP655380 HAL655380 HKH655380 HUD655380 IDZ655380 INV655380 IXR655380 JHN655380 JRJ655380 KBF655380 KLB655380 KUX655380 LET655380 LOP655380 LYL655380 MIH655380 MSD655380 NBZ655380 NLV655380 NVR655380 OFN655380 OPJ655380 OZF655380 PJB655380 PSX655380 QCT655380 QMP655380 QWL655380 RGH655380 RQD655380 RZZ655380 SJV655380 STR655380 TDN655380 TNJ655380 TXF655380 UHB655380 UQX655380 VAT655380 VKP655380 VUL655380 WEH655380 WOD655380 WXZ655380 U786452 LN720916 VJ720916 AFF720916 APB720916 AYX720916 BIT720916 BSP720916 CCL720916 CMH720916 CWD720916 DFZ720916 DPV720916 DZR720916 EJN720916 ETJ720916 FDF720916 FNB720916 FWX720916 GGT720916 GQP720916 HAL720916 HKH720916 HUD720916 IDZ720916 INV720916 IXR720916 JHN720916 JRJ720916 KBF720916 KLB720916 KUX720916 LET720916 LOP720916 LYL720916 MIH720916 MSD720916 NBZ720916 NLV720916 NVR720916 OFN720916 OPJ720916 OZF720916 PJB720916 PSX720916 QCT720916 QMP720916 QWL720916 RGH720916 RQD720916 RZZ720916 SJV720916 STR720916 TDN720916 TNJ720916 TXF720916 UHB720916 UQX720916 VAT720916 VKP720916 VUL720916 WEH720916 WOD720916 WXZ720916 U851988 LN786452 VJ786452 AFF786452 APB786452 AYX786452 BIT786452 BSP786452 CCL786452 CMH786452 CWD786452 DFZ786452 DPV786452 DZR786452 EJN786452 ETJ786452 FDF786452 FNB786452 FWX786452 GGT786452 GQP786452 HAL786452 HKH786452 HUD786452 IDZ786452 INV786452 IXR786452 JHN786452 JRJ786452 KBF786452 KLB786452 KUX786452 LET786452 LOP786452 LYL786452 MIH786452 MSD786452 NBZ786452 NLV786452 NVR786452 OFN786452 OPJ786452 OZF786452 PJB786452 PSX786452 QCT786452 QMP786452 QWL786452 RGH786452 RQD786452 RZZ786452 SJV786452 STR786452 TDN786452 TNJ786452 TXF786452 UHB786452 UQX786452 VAT786452 VKP786452 VUL786452 WEH786452 WOD786452 WXZ786452 U917524 LN851988 VJ851988 AFF851988 APB851988 AYX851988 BIT851988 BSP851988 CCL851988 CMH851988 CWD851988 DFZ851988 DPV851988 DZR851988 EJN851988 ETJ851988 FDF851988 FNB851988 FWX851988 GGT851988 GQP851988 HAL851988 HKH851988 HUD851988 IDZ851988 INV851988 IXR851988 JHN851988 JRJ851988 KBF851988 KLB851988 KUX851988 LET851988 LOP851988 LYL851988 MIH851988 MSD851988 NBZ851988 NLV851988 NVR851988 OFN851988 OPJ851988 OZF851988 PJB851988 PSX851988 QCT851988 QMP851988 QWL851988 RGH851988 RQD851988 RZZ851988 SJV851988 STR851988 TDN851988 TNJ851988 TXF851988 UHB851988 UQX851988 VAT851988 VKP851988 VUL851988 WEH851988 WOD851988 WXZ851988 U983060 LN917524 VJ917524 AFF917524 APB917524 AYX917524 BIT917524 BSP917524 CCL917524 CMH917524 CWD917524 DFZ917524 DPV917524 DZR917524 EJN917524 ETJ917524 FDF917524 FNB917524 FWX917524 GGT917524 GQP917524 HAL917524 HKH917524 HUD917524 IDZ917524 INV917524 IXR917524 JHN917524 JRJ917524 KBF917524 KLB917524 KUX917524 LET917524 LOP917524 LYL917524 MIH917524 MSD917524 NBZ917524 NLV917524 NVR917524 OFN917524 OPJ917524 OZF917524 PJB917524 PSX917524 QCT917524 QMP917524 QWL917524 RGH917524 RQD917524 RZZ917524 SJV917524 STR917524 TDN917524 TNJ917524 TXF917524 UHB917524 UQX917524 VAT917524 VKP917524 VUL917524 WEH917524 WOD917524 WXZ917524 WXX24:WXX25 LN983060 VJ983060 AFF983060 APB983060 AYX983060 BIT983060 BSP983060 CCL983060 CMH983060 CWD983060 DFZ983060 DPV983060 DZR983060 EJN983060 ETJ983060 FDF983060 FNB983060 FWX983060 GGT983060 GQP983060 HAL983060 HKH983060 HUD983060 IDZ983060 INV983060 IXR983060 JHN983060 JRJ983060 KBF983060 KLB983060 KUX983060 LET983060 LOP983060 LYL983060 MIH983060 MSD983060 NBZ983060 NLV983060 NVR983060 OFN983060 OPJ983060 OZF983060 PJB983060 PSX983060 QCT983060 QMP983060 QWL983060 RGH983060 RQD983060 RZZ983060 SJV983060 STR983060 TDN983060 TNJ983060 TXF983060 UHB983060 UQX983060 VAT983060 VKP983060 VUL983060 WEH983060 WOD983060 S24:S25 LL24:LL25 VH24:VH25 AFD24:AFD25 AOZ24:AOZ25 AYV24:AYV25 BIR24:BIR25 BSN24:BSN25 CCJ24:CCJ25 CMF24:CMF25 CWB24:CWB25 DFX24:DFX25 DPT24:DPT25 DZP24:DZP25 EJL24:EJL25 ETH24:ETH25 FDD24:FDD25 FMZ24:FMZ25 FWV24:FWV25 GGR24:GGR25 GQN24:GQN25 HAJ24:HAJ25 HKF24:HKF25 HUB24:HUB25 IDX24:IDX25 INT24:INT25 IXP24:IXP25 JHL24:JHL25 JRH24:JRH25 KBD24:KBD25 KKZ24:KKZ25 KUV24:KUV25 LER24:LER25 LON24:LON25 LYJ24:LYJ25 MIF24:MIF25 MSB24:MSB25 NBX24:NBX25 NLT24:NLT25 NVP24:NVP25 OFL24:OFL25 OPH24:OPH25 OZD24:OZD25 PIZ24:PIZ25 PSV24:PSV25 QCR24:QCR25 QMN24:QMN25 QWJ24:QWJ25 RGF24:RGF25 RQB24:RQB25 RZX24:RZX25 SJT24:SJT25 STP24:STP25 TDL24:TDL25 TNH24:TNH25 TXD24:TXD25 UGZ24:UGZ25 UQV24:UQV25 VAR24:VAR25 VKN24:VKN25 VUJ24:VUJ25 WEF24:WEF25 WOB24:WOB25 U24 AB131092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24 Z24:Z25 AB65556 AI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24 AG24:AG25 AI65556 AP131092 AN65556:AN65557 AN131092:AN131093 AN196628:AN196629 AN262164:AN262165 AN327700:AN327701 AN393236:AN393237 AN458772:AN458773 AN524308:AN524309 AN589844:AN589845 AN655380:AN655381 AN720916:AN720917 AN786452:AN786453 AN851988:AN851989 AN917524:AN917525 AN983060:AN983061 AP196628 AP262164 AP327700 AP393236 AP458772 AP524308 AP589844 AP655380 AP720916 AP786452 AP851988 AP917524 AP983060 AP24 AN24:AN25 AP65556 AW131092 AU65556:AU65557 AU131092:AU131093 AU196628:AU196629 AU262164:AU262165 AU327700:AU327701 AU393236:AU393237 AU458772:AU458773 AU524308:AU524309 AU589844:AU589845 AU655380:AU655381 AU720916:AU720917 AU786452:AU786453 AU851988:AU851989 AU917524:AU917525 AU983060:AU983061 AW196628 AW262164 AW327700 AW393236 AW458772 AW524308 AW589844 AW655380 AW720916 AW786452 AW851988 AW917524 AW983060 AW24 AU24:AU25 AW65556 BD131092 BB65556:BB65557 BB131092:BB131093 BB196628:BB196629 BB262164:BB262165 BB327700:BB327701 BB393236:BB393237 BB458772:BB458773 BB524308:BB524309 BB589844:BB589845 BB655380:BB655381 BB720916:BB720917 BB786452:BB786453 BB851988:BB851989 BB917524:BB917525 BB983060:BB983061 BD196628 BD262164 BD327700 BD393236 BD458772 BD524308 BD589844 BD655380 BD720916 BD786452 BD851988 BD917524 BD983060 BD24 BB24:BB25 BD65556 BK131092 BI65556:BI65557 BI131092:BI131093 BI196628:BI196629 BI262164:BI262165 BI327700:BI327701 BI393236:BI393237 BI458772:BI458773 BI524308:BI524309 BI589844:BI589845 BI655380:BI655381 BI720916:BI720917 BI786452:BI786453 BI851988:BI851989 BI917524:BI917525 BI983060:BI983061 BK196628 BK262164 BK327700 BK393236 BK458772 BK524308 BK589844 BK655380 BK720916 BK786452 BK851988 BK917524 BK983060 BK24 BI24:BI25 BK65556 BR65556 BP65556:BP65557 BP131092:BP131093 BP196628:BP196629 BP262164:BP262165 BP327700:BP327701 BP393236:BP393237 BP458772:BP458773 BP524308:BP524309 BP589844:BP589845 BP655380:BP655381 BP720916:BP720917 BP786452:BP786453 BP851988:BP851989 BP917524:BP917525 BP983060:BP983061 BR131092 BR196628 BR262164 BR327700 BR393236 BR458772 BR524308 BR589844 BR655380 BR720916 BR786452 BR851988 BR917524 BR983060 BP24:BP25 BR24"/>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Q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Q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Q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Q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Q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Q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Q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Q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Q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Q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Q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Q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Q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Q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dataValidation type="list" allowBlank="1" showInputMessage="1" showErrorMessage="1" errorTitle="Ошибка" error="Выберите значение из списка" prompt="Выберите значение из списка" sqref="O23 V23 AC23 AJ23 AQ23 AX23 BE23 BL23">
      <formula1>kind_of_cons</formula1>
    </dataValidation>
    <dataValidation type="decimal" allowBlank="1" showErrorMessage="1" errorTitle="Ошибка" error="Допускается ввод только действительных чисел!" sqref="O24 V24 AC24 AJ24 AQ24 AX24 BE24 BL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594</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2" t="s">
        <v>658</v>
      </c>
      <c r="M5" s="1232"/>
      <c r="N5" s="1232"/>
      <c r="O5" s="1232"/>
      <c r="P5" s="1232"/>
      <c r="Q5" s="1232"/>
      <c r="R5" s="1232"/>
      <c r="S5" s="1232"/>
      <c r="T5" s="1232"/>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50" t="str">
        <f>IF(datePr_ch="",IF(datePr="","",datePr),datePr_ch)</f>
        <v>27.11.2019</v>
      </c>
      <c r="P8" s="1251"/>
      <c r="Q8" s="1251"/>
      <c r="R8" s="1251"/>
      <c r="S8" s="1251"/>
      <c r="T8" s="1252"/>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50" t="str">
        <f>IF(numberPr_ch="",IF(numberPr="","",numberPr),numberPr_ch)</f>
        <v>5-49/тэ</v>
      </c>
      <c r="P9" s="1251"/>
      <c r="Q9" s="1251"/>
      <c r="R9" s="1251"/>
      <c r="S9" s="1251"/>
      <c r="T9" s="1252"/>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4"/>
      <c r="P12" s="1254"/>
      <c r="Q12" s="1254"/>
      <c r="R12" s="1254"/>
      <c r="S12" s="1254"/>
      <c r="T12" s="1254"/>
      <c r="U12" s="1254"/>
    </row>
    <row r="13" spans="1:34">
      <c r="J13" s="483"/>
      <c r="K13" s="483"/>
      <c r="L13" s="1152" t="s">
        <v>454</v>
      </c>
      <c r="M13" s="1152"/>
      <c r="N13" s="1152"/>
      <c r="O13" s="1152"/>
      <c r="P13" s="1152"/>
      <c r="Q13" s="1152"/>
      <c r="R13" s="1152"/>
      <c r="S13" s="1152"/>
      <c r="T13" s="1152"/>
      <c r="U13" s="1152"/>
      <c r="V13" s="1152"/>
      <c r="W13" s="1152" t="s">
        <v>455</v>
      </c>
    </row>
    <row r="14" spans="1:34" ht="14.25" customHeight="1">
      <c r="J14" s="483"/>
      <c r="K14" s="483"/>
      <c r="L14" s="1216" t="s">
        <v>92</v>
      </c>
      <c r="M14" s="1216" t="s">
        <v>640</v>
      </c>
      <c r="N14" s="523"/>
      <c r="O14" s="1217" t="s">
        <v>642</v>
      </c>
      <c r="P14" s="1218"/>
      <c r="Q14" s="1218"/>
      <c r="R14" s="1218"/>
      <c r="S14" s="1218"/>
      <c r="T14" s="1219"/>
      <c r="U14" s="1227" t="s">
        <v>341</v>
      </c>
      <c r="V14" s="1213" t="s">
        <v>275</v>
      </c>
      <c r="W14" s="1152"/>
    </row>
    <row r="15" spans="1:34" s="525" customFormat="1" ht="14.25" customHeight="1">
      <c r="A15" s="587"/>
      <c r="B15" s="587"/>
      <c r="C15" s="587"/>
      <c r="D15" s="587"/>
      <c r="E15" s="587"/>
      <c r="F15" s="587"/>
      <c r="G15" s="593"/>
      <c r="H15" s="593"/>
      <c r="I15" s="533"/>
      <c r="J15" s="531"/>
      <c r="K15" s="531"/>
      <c r="L15" s="1216"/>
      <c r="M15" s="1216"/>
      <c r="N15" s="523"/>
      <c r="O15" s="1222" t="s">
        <v>773</v>
      </c>
      <c r="P15" s="1220" t="s">
        <v>271</v>
      </c>
      <c r="Q15" s="1221"/>
      <c r="R15" s="1225" t="s">
        <v>655</v>
      </c>
      <c r="S15" s="1225"/>
      <c r="T15" s="1226"/>
      <c r="U15" s="1228"/>
      <c r="V15" s="1214"/>
      <c r="W15" s="1152"/>
      <c r="X15" s="587"/>
      <c r="Y15" s="587"/>
      <c r="Z15" s="587"/>
      <c r="AA15" s="587"/>
      <c r="AB15" s="587"/>
      <c r="AC15" s="587"/>
      <c r="AD15" s="587"/>
      <c r="AE15" s="587"/>
      <c r="AF15" s="587"/>
      <c r="AG15" s="587"/>
      <c r="AH15" s="587"/>
    </row>
    <row r="16" spans="1:34" ht="33.75">
      <c r="J16" s="483"/>
      <c r="K16" s="483"/>
      <c r="L16" s="1216"/>
      <c r="M16" s="1216"/>
      <c r="N16" s="522"/>
      <c r="O16" s="1223"/>
      <c r="P16" s="537" t="s">
        <v>766</v>
      </c>
      <c r="Q16" s="537" t="s">
        <v>767</v>
      </c>
      <c r="R16" s="538" t="s">
        <v>274</v>
      </c>
      <c r="S16" s="1211" t="s">
        <v>273</v>
      </c>
      <c r="T16" s="1212"/>
      <c r="U16" s="1229"/>
      <c r="V16" s="1215"/>
      <c r="W16" s="1152"/>
    </row>
    <row r="17" spans="1:35">
      <c r="J17" s="483"/>
      <c r="K17" s="491">
        <v>1</v>
      </c>
      <c r="L17" s="527" t="s">
        <v>93</v>
      </c>
      <c r="M17" s="527" t="s">
        <v>49</v>
      </c>
      <c r="N17" s="498" t="s">
        <v>49</v>
      </c>
      <c r="O17" s="489">
        <f ca="1">OFFSET(O17,0,-1)+1</f>
        <v>3</v>
      </c>
      <c r="P17" s="489">
        <f ca="1">OFFSET(P17,0,-1)+1</f>
        <v>4</v>
      </c>
      <c r="Q17" s="489">
        <f ca="1">OFFSET(Q17,0,-1)+1</f>
        <v>5</v>
      </c>
      <c r="R17" s="489">
        <f ca="1">OFFSET(R17,0,-1)+1</f>
        <v>6</v>
      </c>
      <c r="S17" s="1234">
        <f ca="1">OFFSET(S17,0,-1)+1</f>
        <v>7</v>
      </c>
      <c r="T17" s="1234"/>
      <c r="U17" s="489">
        <f ca="1">OFFSET(U17,0,-2)+1</f>
        <v>8</v>
      </c>
      <c r="V17" s="653">
        <f ca="1">OFFSET(V17,0,-1)</f>
        <v>8</v>
      </c>
      <c r="W17" s="489">
        <f ca="1">OFFSET(W17,0,-1)+1</f>
        <v>9</v>
      </c>
    </row>
    <row r="18" spans="1:35" ht="22.5">
      <c r="A18" s="1235">
        <v>1</v>
      </c>
      <c r="B18" s="960"/>
      <c r="C18" s="960"/>
      <c r="D18" s="960"/>
      <c r="E18" s="961"/>
      <c r="F18" s="962"/>
      <c r="G18" s="962"/>
      <c r="H18" s="962"/>
      <c r="I18" s="963"/>
      <c r="J18" s="958"/>
      <c r="K18" s="965"/>
      <c r="L18" s="595">
        <f>mergeValue(A18)</f>
        <v>1</v>
      </c>
      <c r="M18" s="643" t="s">
        <v>20</v>
      </c>
      <c r="N18" s="582"/>
      <c r="O18" s="1247"/>
      <c r="P18" s="1247"/>
      <c r="Q18" s="1247"/>
      <c r="R18" s="1247"/>
      <c r="S18" s="1247"/>
      <c r="T18" s="1247"/>
      <c r="U18" s="1247"/>
      <c r="V18" s="1247"/>
      <c r="W18" s="632" t="s">
        <v>659</v>
      </c>
    </row>
    <row r="19" spans="1:35" ht="22.5">
      <c r="A19" s="1235"/>
      <c r="B19" s="1235">
        <v>1</v>
      </c>
      <c r="C19" s="960"/>
      <c r="D19" s="960"/>
      <c r="E19" s="962"/>
      <c r="F19" s="962"/>
      <c r="G19" s="962"/>
      <c r="H19" s="962"/>
      <c r="I19" s="957"/>
      <c r="J19" s="956"/>
      <c r="K19" s="959"/>
      <c r="L19" s="595" t="str">
        <f>mergeValue(A19) &amp;"."&amp; mergeValue(B19)</f>
        <v>1.1</v>
      </c>
      <c r="M19" s="548" t="s">
        <v>16</v>
      </c>
      <c r="N19" s="582"/>
      <c r="O19" s="1247"/>
      <c r="P19" s="1247"/>
      <c r="Q19" s="1247"/>
      <c r="R19" s="1247"/>
      <c r="S19" s="1247"/>
      <c r="T19" s="1247"/>
      <c r="U19" s="1247"/>
      <c r="V19" s="1247"/>
      <c r="W19" s="632" t="s">
        <v>477</v>
      </c>
    </row>
    <row r="20" spans="1:35" ht="22.5">
      <c r="A20" s="1235"/>
      <c r="B20" s="1235"/>
      <c r="C20" s="1235">
        <v>1</v>
      </c>
      <c r="D20" s="960"/>
      <c r="E20" s="962"/>
      <c r="F20" s="962"/>
      <c r="G20" s="962"/>
      <c r="H20" s="962"/>
      <c r="I20" s="964"/>
      <c r="J20" s="956"/>
      <c r="K20" s="959"/>
      <c r="L20" s="595" t="str">
        <f>mergeValue(A20) &amp;"."&amp; mergeValue(B20)&amp;"."&amp; mergeValue(C20)</f>
        <v>1.1.1</v>
      </c>
      <c r="M20" s="549" t="s">
        <v>7</v>
      </c>
      <c r="N20" s="582"/>
      <c r="O20" s="1247"/>
      <c r="P20" s="1247"/>
      <c r="Q20" s="1247"/>
      <c r="R20" s="1247"/>
      <c r="S20" s="1247"/>
      <c r="T20" s="1247"/>
      <c r="U20" s="1247"/>
      <c r="V20" s="1247"/>
      <c r="W20" s="632" t="s">
        <v>634</v>
      </c>
    </row>
    <row r="21" spans="1:35" ht="22.5">
      <c r="A21" s="1235"/>
      <c r="B21" s="1235"/>
      <c r="C21" s="1235"/>
      <c r="D21" s="1235">
        <v>1</v>
      </c>
      <c r="E21" s="962"/>
      <c r="F21" s="962"/>
      <c r="G21" s="962"/>
      <c r="H21" s="962"/>
      <c r="I21" s="964"/>
      <c r="J21" s="956"/>
      <c r="K21" s="959"/>
      <c r="L21" s="595" t="str">
        <f>mergeValue(A21) &amp;"."&amp; mergeValue(B21)&amp;"."&amp; mergeValue(C21)&amp;"."&amp; mergeValue(D21)</f>
        <v>1.1.1.1</v>
      </c>
      <c r="M21" s="550" t="s">
        <v>22</v>
      </c>
      <c r="N21" s="582"/>
      <c r="O21" s="1247"/>
      <c r="P21" s="1247"/>
      <c r="Q21" s="1247"/>
      <c r="R21" s="1247"/>
      <c r="S21" s="1247"/>
      <c r="T21" s="1247"/>
      <c r="U21" s="1247"/>
      <c r="V21" s="1247"/>
      <c r="W21" s="632" t="s">
        <v>635</v>
      </c>
    </row>
    <row r="22" spans="1:35" ht="11.25" hidden="1" customHeight="1">
      <c r="A22" s="1235"/>
      <c r="B22" s="1235"/>
      <c r="C22" s="1235"/>
      <c r="D22" s="1235"/>
      <c r="E22" s="1235">
        <v>1</v>
      </c>
      <c r="F22" s="962"/>
      <c r="G22" s="962"/>
      <c r="H22" s="960">
        <v>1</v>
      </c>
      <c r="I22" s="1235">
        <v>1</v>
      </c>
      <c r="J22" s="962"/>
      <c r="K22" s="967"/>
      <c r="L22" s="595"/>
      <c r="M22" s="556"/>
      <c r="N22" s="583"/>
      <c r="O22" s="633"/>
      <c r="P22" s="633"/>
      <c r="Q22" s="633"/>
      <c r="R22" s="633"/>
      <c r="S22" s="633"/>
      <c r="T22" s="633"/>
      <c r="U22" s="633"/>
      <c r="V22" s="510"/>
      <c r="W22" s="561"/>
    </row>
    <row r="23" spans="1:35" ht="90">
      <c r="A23" s="1235"/>
      <c r="B23" s="1235"/>
      <c r="C23" s="1235"/>
      <c r="D23" s="1235"/>
      <c r="E23" s="1235"/>
      <c r="F23" s="1235">
        <v>1</v>
      </c>
      <c r="G23" s="960"/>
      <c r="H23" s="960"/>
      <c r="I23" s="1235"/>
      <c r="J23" s="1235">
        <v>1</v>
      </c>
      <c r="K23" s="968"/>
      <c r="L23" s="595" t="str">
        <f>mergeValue(A23) &amp;"."&amp; mergeValue(B23)&amp;"."&amp; mergeValue(C23)&amp;"."&amp; mergeValue(D23)&amp;"."&amp;  mergeValue(F23)</f>
        <v>1.1.1.1.1</v>
      </c>
      <c r="M23" s="557" t="s">
        <v>10</v>
      </c>
      <c r="N23" s="583"/>
      <c r="O23" s="1237"/>
      <c r="P23" s="1237"/>
      <c r="Q23" s="1237"/>
      <c r="R23" s="1237"/>
      <c r="S23" s="1237"/>
      <c r="T23" s="1237"/>
      <c r="U23" s="1237"/>
      <c r="V23" s="1237"/>
      <c r="W23" s="632" t="s">
        <v>636</v>
      </c>
      <c r="Y23" s="506" t="str">
        <f>strCheckUnique(Z23:Z26)</f>
        <v/>
      </c>
      <c r="AA23" s="506"/>
    </row>
    <row r="24" spans="1:35" ht="189" customHeight="1">
      <c r="A24" s="1235"/>
      <c r="B24" s="1235"/>
      <c r="C24" s="1235"/>
      <c r="D24" s="1235"/>
      <c r="E24" s="1235"/>
      <c r="F24" s="1235"/>
      <c r="G24" s="960">
        <v>1</v>
      </c>
      <c r="H24" s="960"/>
      <c r="I24" s="1235"/>
      <c r="J24" s="1235"/>
      <c r="K24" s="968">
        <v>1</v>
      </c>
      <c r="L24" s="595" t="str">
        <f>mergeValue(A24) &amp;"."&amp; mergeValue(B24)&amp;"."&amp; mergeValue(C24)&amp;"."&amp; mergeValue(D24)&amp;"."&amp; mergeValue(F24)&amp;"."&amp; mergeValue(G24)</f>
        <v>1.1.1.1.1.1</v>
      </c>
      <c r="M24" s="1071"/>
      <c r="N24" s="588"/>
      <c r="O24" s="564"/>
      <c r="P24" s="564"/>
      <c r="Q24" s="1096"/>
      <c r="R24" s="1245"/>
      <c r="S24" s="1231" t="s">
        <v>84</v>
      </c>
      <c r="T24" s="1245"/>
      <c r="U24" s="1231" t="s">
        <v>85</v>
      </c>
      <c r="V24" s="580"/>
      <c r="W24" s="1206" t="s">
        <v>660</v>
      </c>
      <c r="X24" s="502" t="str">
        <f>strCheckDate(O25:V25)</f>
        <v/>
      </c>
      <c r="Y24" s="506"/>
      <c r="Z24" s="506" t="str">
        <f>IF(M24="","",M24 )</f>
        <v/>
      </c>
      <c r="AA24" s="506"/>
      <c r="AB24" s="506"/>
      <c r="AC24" s="506"/>
    </row>
    <row r="25" spans="1:35" ht="11.25" hidden="1">
      <c r="A25" s="1235"/>
      <c r="B25" s="1235"/>
      <c r="C25" s="1235"/>
      <c r="D25" s="1235"/>
      <c r="E25" s="1235"/>
      <c r="F25" s="1235"/>
      <c r="G25" s="960"/>
      <c r="H25" s="960"/>
      <c r="I25" s="1235"/>
      <c r="J25" s="1235"/>
      <c r="K25" s="968"/>
      <c r="L25" s="602"/>
      <c r="M25" s="648"/>
      <c r="N25" s="588"/>
      <c r="O25" s="564"/>
      <c r="P25" s="564"/>
      <c r="Q25" s="586" t="str">
        <f>R24 &amp; "-" &amp; T24</f>
        <v>-</v>
      </c>
      <c r="R25" s="1230"/>
      <c r="S25" s="1231"/>
      <c r="T25" s="1230"/>
      <c r="U25" s="1231"/>
      <c r="V25" s="580"/>
      <c r="W25" s="1207"/>
    </row>
    <row r="26" spans="1:35" s="477" customFormat="1" ht="15" customHeight="1">
      <c r="A26" s="1235"/>
      <c r="B26" s="1235"/>
      <c r="C26" s="1235"/>
      <c r="D26" s="1235"/>
      <c r="E26" s="1235"/>
      <c r="F26" s="1235"/>
      <c r="G26" s="962"/>
      <c r="H26" s="960"/>
      <c r="I26" s="1235"/>
      <c r="J26" s="1235"/>
      <c r="K26" s="967"/>
      <c r="L26" s="540"/>
      <c r="M26" s="558" t="s">
        <v>25</v>
      </c>
      <c r="N26" s="553"/>
      <c r="O26" s="547"/>
      <c r="P26" s="547"/>
      <c r="Q26" s="547"/>
      <c r="R26" s="575"/>
      <c r="S26" s="566"/>
      <c r="T26" s="565"/>
      <c r="U26" s="553"/>
      <c r="V26" s="562"/>
      <c r="W26" s="1208"/>
      <c r="X26" s="503"/>
      <c r="Y26" s="503"/>
      <c r="Z26" s="503"/>
      <c r="AA26" s="503"/>
      <c r="AB26" s="503"/>
      <c r="AC26" s="503"/>
      <c r="AD26" s="503"/>
      <c r="AE26" s="503"/>
      <c r="AF26" s="503"/>
      <c r="AG26" s="503"/>
      <c r="AH26" s="503"/>
    </row>
    <row r="27" spans="1:35" s="477" customFormat="1" ht="15" customHeight="1">
      <c r="A27" s="1235"/>
      <c r="B27" s="1235"/>
      <c r="C27" s="1235"/>
      <c r="D27" s="1235"/>
      <c r="E27" s="1235"/>
      <c r="F27" s="962"/>
      <c r="G27" s="962"/>
      <c r="H27" s="960"/>
      <c r="I27" s="1235"/>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5"/>
      <c r="B28" s="1235"/>
      <c r="C28" s="1235"/>
      <c r="D28" s="1235"/>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5"/>
      <c r="B29" s="1235"/>
      <c r="C29" s="1235"/>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5"/>
      <c r="B30" s="1235"/>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5"/>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9" t="s">
        <v>661</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2" t="s">
        <v>667</v>
      </c>
      <c r="M5" s="1232"/>
      <c r="N5" s="1232"/>
      <c r="O5" s="1232"/>
      <c r="P5" s="1232"/>
      <c r="Q5" s="1232"/>
      <c r="R5" s="1232"/>
      <c r="S5" s="1232"/>
      <c r="T5" s="1232"/>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V7" s="526"/>
      <c r="AC7" s="587"/>
      <c r="AD7" s="587"/>
      <c r="AE7" s="587"/>
      <c r="AF7" s="587"/>
      <c r="AG7" s="587"/>
    </row>
    <row r="8" spans="1:33" s="493" customFormat="1" ht="18.75">
      <c r="A8" s="507"/>
      <c r="B8" s="507"/>
      <c r="C8" s="507"/>
      <c r="D8" s="507"/>
      <c r="E8" s="507"/>
      <c r="F8" s="507"/>
      <c r="G8" s="507"/>
      <c r="H8" s="507"/>
      <c r="L8" s="501"/>
      <c r="M8" s="619" t="s">
        <v>597</v>
      </c>
      <c r="N8" s="668"/>
      <c r="O8" s="1250" t="str">
        <f>IF(datePr_ch="",IF(datePr="","",datePr),datePr_ch)</f>
        <v>27.11.2019</v>
      </c>
      <c r="P8" s="1251"/>
      <c r="Q8" s="1251"/>
      <c r="R8" s="1251"/>
      <c r="S8" s="1251"/>
      <c r="T8" s="1252"/>
      <c r="U8" s="669"/>
      <c r="V8" s="488"/>
      <c r="AC8" s="507"/>
      <c r="AD8" s="507"/>
      <c r="AE8" s="507"/>
      <c r="AF8" s="507"/>
      <c r="AG8" s="507"/>
    </row>
    <row r="9" spans="1:33" s="493" customFormat="1" ht="18.75">
      <c r="A9" s="507"/>
      <c r="B9" s="507"/>
      <c r="C9" s="507"/>
      <c r="D9" s="507"/>
      <c r="E9" s="507"/>
      <c r="F9" s="507"/>
      <c r="G9" s="507"/>
      <c r="H9" s="507"/>
      <c r="L9" s="554"/>
      <c r="M9" s="619" t="s">
        <v>596</v>
      </c>
      <c r="N9" s="668"/>
      <c r="O9" s="1250" t="str">
        <f>IF(numberPr_ch="",IF(numberPr="","",numberPr),numberPr_ch)</f>
        <v>5-49/тэ</v>
      </c>
      <c r="P9" s="1251"/>
      <c r="Q9" s="1251"/>
      <c r="R9" s="1251"/>
      <c r="S9" s="1251"/>
      <c r="T9" s="1252"/>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9"/>
      <c r="P12" s="1249"/>
      <c r="Q12" s="1249"/>
      <c r="R12" s="1249"/>
      <c r="S12" s="1249"/>
      <c r="T12" s="1249"/>
      <c r="U12" s="1249"/>
      <c r="V12" s="1249"/>
      <c r="W12" s="1249"/>
      <c r="X12" s="1249"/>
      <c r="Y12" s="1249"/>
      <c r="Z12" s="1249"/>
    </row>
    <row r="13" spans="1:33" ht="14.25" customHeight="1">
      <c r="J13" s="483"/>
      <c r="K13" s="483"/>
      <c r="L13" s="1216" t="s">
        <v>454</v>
      </c>
      <c r="M13" s="1216"/>
      <c r="N13" s="1216"/>
      <c r="O13" s="1216"/>
      <c r="P13" s="1216"/>
      <c r="Q13" s="1216"/>
      <c r="R13" s="1216"/>
      <c r="S13" s="1216"/>
      <c r="T13" s="1216"/>
      <c r="U13" s="1216"/>
      <c r="V13" s="1216"/>
      <c r="W13" s="1216"/>
      <c r="X13" s="1216"/>
      <c r="Y13" s="1216"/>
      <c r="Z13" s="1216"/>
      <c r="AA13" s="1216"/>
      <c r="AB13" s="1152" t="s">
        <v>455</v>
      </c>
    </row>
    <row r="14" spans="1:33" ht="14.25" customHeight="1">
      <c r="J14" s="483"/>
      <c r="K14" s="483"/>
      <c r="L14" s="1216" t="s">
        <v>92</v>
      </c>
      <c r="M14" s="1216" t="s">
        <v>640</v>
      </c>
      <c r="N14" s="580"/>
      <c r="O14" s="1152" t="s">
        <v>642</v>
      </c>
      <c r="P14" s="1152"/>
      <c r="Q14" s="1152"/>
      <c r="R14" s="1152"/>
      <c r="S14" s="1152"/>
      <c r="T14" s="1152"/>
      <c r="U14" s="1152"/>
      <c r="V14" s="1152"/>
      <c r="W14" s="1152"/>
      <c r="X14" s="1152"/>
      <c r="Y14" s="1152"/>
      <c r="Z14" s="1216" t="s">
        <v>341</v>
      </c>
      <c r="AA14" s="1248" t="s">
        <v>275</v>
      </c>
      <c r="AB14" s="1152"/>
    </row>
    <row r="15" spans="1:33" s="525" customFormat="1" ht="14.25" customHeight="1">
      <c r="A15" s="587"/>
      <c r="B15" s="587"/>
      <c r="C15" s="587"/>
      <c r="D15" s="587"/>
      <c r="E15" s="587"/>
      <c r="F15" s="587"/>
      <c r="G15" s="593"/>
      <c r="H15" s="593"/>
      <c r="I15" s="533"/>
      <c r="J15" s="531"/>
      <c r="K15" s="531"/>
      <c r="L15" s="1216"/>
      <c r="M15" s="1216"/>
      <c r="N15" s="580"/>
      <c r="O15" s="1260" t="s">
        <v>668</v>
      </c>
      <c r="P15" s="1260" t="s">
        <v>621</v>
      </c>
      <c r="Q15" s="1260" t="s">
        <v>622</v>
      </c>
      <c r="R15" s="1260" t="s">
        <v>271</v>
      </c>
      <c r="S15" s="1260"/>
      <c r="T15" s="1260" t="s">
        <v>271</v>
      </c>
      <c r="U15" s="1260"/>
      <c r="V15" s="654"/>
      <c r="W15" s="1259" t="s">
        <v>655</v>
      </c>
      <c r="X15" s="1259"/>
      <c r="Y15" s="1259"/>
      <c r="Z15" s="1216"/>
      <c r="AA15" s="1248"/>
      <c r="AB15" s="1152"/>
      <c r="AC15" s="587"/>
      <c r="AD15" s="587"/>
      <c r="AE15" s="587"/>
      <c r="AF15" s="587"/>
      <c r="AG15" s="587"/>
    </row>
    <row r="16" spans="1:33" ht="56.25" customHeight="1">
      <c r="J16" s="483"/>
      <c r="K16" s="483"/>
      <c r="L16" s="1216"/>
      <c r="M16" s="1216"/>
      <c r="N16" s="580"/>
      <c r="O16" s="1260"/>
      <c r="P16" s="1260"/>
      <c r="Q16" s="1260"/>
      <c r="R16" s="537" t="s">
        <v>623</v>
      </c>
      <c r="S16" s="537" t="s">
        <v>624</v>
      </c>
      <c r="T16" s="537" t="s">
        <v>625</v>
      </c>
      <c r="U16" s="537" t="s">
        <v>626</v>
      </c>
      <c r="V16" s="537"/>
      <c r="W16" s="538" t="s">
        <v>274</v>
      </c>
      <c r="X16" s="1261" t="s">
        <v>273</v>
      </c>
      <c r="Y16" s="1261"/>
      <c r="Z16" s="1216"/>
      <c r="AA16" s="1248"/>
      <c r="AB16" s="1152"/>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4">
        <f ca="1">OFFSET(X17,0,-1)+1</f>
        <v>11</v>
      </c>
      <c r="Y17" s="1234"/>
      <c r="Z17" s="489">
        <f ca="1">OFFSET(Z17,0,-2)+1</f>
        <v>12</v>
      </c>
      <c r="AB17" s="489">
        <f ca="1">OFFSET(AB17,0,-2)+1</f>
        <v>13</v>
      </c>
    </row>
    <row r="18" spans="1:33" ht="22.5">
      <c r="A18" s="1235">
        <v>1</v>
      </c>
      <c r="B18" s="1055"/>
      <c r="C18" s="1055"/>
      <c r="D18" s="1055"/>
      <c r="E18" s="1056"/>
      <c r="F18" s="1057"/>
      <c r="G18" s="1055"/>
      <c r="H18" s="1055"/>
      <c r="I18" s="1043"/>
      <c r="J18" s="1048"/>
      <c r="K18" s="1048"/>
      <c r="L18" s="595">
        <f>mergeValue(A18)</f>
        <v>1</v>
      </c>
      <c r="M18" s="643" t="s">
        <v>20</v>
      </c>
      <c r="N18" s="582"/>
      <c r="O18" s="1247"/>
      <c r="P18" s="1247"/>
      <c r="Q18" s="1247"/>
      <c r="R18" s="1247"/>
      <c r="S18" s="1247"/>
      <c r="T18" s="1247"/>
      <c r="U18" s="1247"/>
      <c r="V18" s="1247"/>
      <c r="W18" s="1247"/>
      <c r="X18" s="1247"/>
      <c r="Y18" s="1247"/>
      <c r="Z18" s="1247"/>
      <c r="AA18" s="1247"/>
      <c r="AB18" s="632" t="s">
        <v>476</v>
      </c>
    </row>
    <row r="19" spans="1:33" ht="22.5">
      <c r="A19" s="1235"/>
      <c r="B19" s="1235">
        <v>1</v>
      </c>
      <c r="C19" s="1055"/>
      <c r="D19" s="1055"/>
      <c r="E19" s="1057"/>
      <c r="F19" s="1057"/>
      <c r="G19" s="1055"/>
      <c r="H19" s="1055"/>
      <c r="I19" s="1050"/>
      <c r="J19" s="1045"/>
      <c r="K19" s="1044"/>
      <c r="L19" s="595" t="str">
        <f>mergeValue(A19) &amp;"."&amp; mergeValue(B19)</f>
        <v>1.1</v>
      </c>
      <c r="M19" s="548" t="s">
        <v>16</v>
      </c>
      <c r="N19" s="582"/>
      <c r="O19" s="1247"/>
      <c r="P19" s="1247"/>
      <c r="Q19" s="1247"/>
      <c r="R19" s="1247"/>
      <c r="S19" s="1247"/>
      <c r="T19" s="1247"/>
      <c r="U19" s="1247"/>
      <c r="V19" s="1247"/>
      <c r="W19" s="1247"/>
      <c r="X19" s="1247"/>
      <c r="Y19" s="1247"/>
      <c r="Z19" s="1247"/>
      <c r="AA19" s="1247"/>
      <c r="AB19" s="632" t="s">
        <v>477</v>
      </c>
    </row>
    <row r="20" spans="1:33" ht="22.5">
      <c r="A20" s="1235"/>
      <c r="B20" s="1235"/>
      <c r="C20" s="1235">
        <v>1</v>
      </c>
      <c r="D20" s="1055"/>
      <c r="E20" s="1057"/>
      <c r="F20" s="1057"/>
      <c r="G20" s="1055"/>
      <c r="H20" s="1055"/>
      <c r="I20" s="1050"/>
      <c r="J20" s="1045"/>
      <c r="K20" s="1044"/>
      <c r="L20" s="595" t="str">
        <f>mergeValue(A20) &amp;"."&amp; mergeValue(B20)&amp;"."&amp; mergeValue(C20)</f>
        <v>1.1.1</v>
      </c>
      <c r="M20" s="549" t="s">
        <v>7</v>
      </c>
      <c r="N20" s="582"/>
      <c r="O20" s="1247"/>
      <c r="P20" s="1247"/>
      <c r="Q20" s="1247"/>
      <c r="R20" s="1247"/>
      <c r="S20" s="1247"/>
      <c r="T20" s="1247"/>
      <c r="U20" s="1247"/>
      <c r="V20" s="1247"/>
      <c r="W20" s="1247"/>
      <c r="X20" s="1247"/>
      <c r="Y20" s="1247"/>
      <c r="Z20" s="1247"/>
      <c r="AA20" s="1247"/>
      <c r="AB20" s="632" t="s">
        <v>634</v>
      </c>
    </row>
    <row r="21" spans="1:33" ht="22.5">
      <c r="A21" s="1235"/>
      <c r="B21" s="1235"/>
      <c r="C21" s="1235"/>
      <c r="D21" s="1235">
        <v>1</v>
      </c>
      <c r="E21" s="1057"/>
      <c r="F21" s="1057"/>
      <c r="G21" s="1055"/>
      <c r="H21" s="1055"/>
      <c r="I21" s="1050"/>
      <c r="J21" s="1045"/>
      <c r="K21" s="1044"/>
      <c r="L21" s="595" t="str">
        <f>mergeValue(A21) &amp;"."&amp; mergeValue(B21)&amp;"."&amp; mergeValue(C21)&amp;"."&amp; mergeValue(D21)</f>
        <v>1.1.1.1</v>
      </c>
      <c r="M21" s="550" t="s">
        <v>22</v>
      </c>
      <c r="N21" s="582"/>
      <c r="O21" s="1247"/>
      <c r="P21" s="1247"/>
      <c r="Q21" s="1247"/>
      <c r="R21" s="1247"/>
      <c r="S21" s="1247"/>
      <c r="T21" s="1247"/>
      <c r="U21" s="1247"/>
      <c r="V21" s="1247"/>
      <c r="W21" s="1247"/>
      <c r="X21" s="1247"/>
      <c r="Y21" s="1247"/>
      <c r="Z21" s="1247"/>
      <c r="AA21" s="1247"/>
      <c r="AB21" s="632" t="s">
        <v>635</v>
      </c>
    </row>
    <row r="22" spans="1:33" ht="0.2" customHeight="1">
      <c r="A22" s="1235"/>
      <c r="B22" s="1235"/>
      <c r="C22" s="1235"/>
      <c r="D22" s="1235"/>
      <c r="E22" s="1235">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5"/>
      <c r="B23" s="1235"/>
      <c r="C23" s="1235"/>
      <c r="D23" s="1235"/>
      <c r="E23" s="1235"/>
      <c r="F23" s="1235">
        <v>1</v>
      </c>
      <c r="G23" s="1055"/>
      <c r="H23" s="1055"/>
      <c r="I23" s="1257"/>
      <c r="J23" s="1045"/>
      <c r="K23" s="1044"/>
      <c r="L23" s="595" t="str">
        <f>mergeValue(A23) &amp;"."&amp; mergeValue(B23)&amp;"."&amp; mergeValue(C23)&amp;"."&amp; mergeValue(D23)&amp;"."&amp; mergeValue(F23)</f>
        <v>1.1.1.1.1</v>
      </c>
      <c r="M23" s="557" t="s">
        <v>10</v>
      </c>
      <c r="N23" s="583"/>
      <c r="O23" s="1238"/>
      <c r="P23" s="1239"/>
      <c r="Q23" s="1239"/>
      <c r="R23" s="1239"/>
      <c r="S23" s="1239"/>
      <c r="T23" s="1239"/>
      <c r="U23" s="1239"/>
      <c r="V23" s="1239"/>
      <c r="W23" s="1239"/>
      <c r="X23" s="1239"/>
      <c r="Y23" s="1239"/>
      <c r="Z23" s="1239"/>
      <c r="AA23" s="1240"/>
      <c r="AB23" s="632" t="s">
        <v>636</v>
      </c>
      <c r="AD23" s="506" t="str">
        <f>strCheckUnique(AE23:AE28)</f>
        <v/>
      </c>
      <c r="AF23" s="506"/>
    </row>
    <row r="24" spans="1:33" ht="135">
      <c r="A24" s="1235"/>
      <c r="B24" s="1235"/>
      <c r="C24" s="1235"/>
      <c r="D24" s="1235"/>
      <c r="E24" s="1235"/>
      <c r="F24" s="1235"/>
      <c r="G24" s="1235">
        <v>1</v>
      </c>
      <c r="H24" s="1055"/>
      <c r="I24" s="1257"/>
      <c r="J24" s="1258"/>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45"/>
      <c r="X24" s="1231" t="s">
        <v>84</v>
      </c>
      <c r="Y24" s="1245"/>
      <c r="Z24" s="1231"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5"/>
      <c r="B25" s="1235"/>
      <c r="C25" s="1235"/>
      <c r="D25" s="1235"/>
      <c r="E25" s="1235"/>
      <c r="F25" s="1235"/>
      <c r="G25" s="1235"/>
      <c r="H25" s="1055">
        <v>1</v>
      </c>
      <c r="I25" s="1257"/>
      <c r="J25" s="1258"/>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5"/>
      <c r="X25" s="1231"/>
      <c r="Y25" s="1245"/>
      <c r="Z25" s="1231"/>
      <c r="AA25" s="672"/>
      <c r="AB25" s="1206" t="s">
        <v>670</v>
      </c>
      <c r="AC25" s="502" t="str">
        <f>strCheckDate(O25:AA25)</f>
        <v/>
      </c>
      <c r="AF25" s="506"/>
    </row>
    <row r="26" spans="1:33" ht="14.25" hidden="1" customHeight="1">
      <c r="A26" s="1235"/>
      <c r="B26" s="1235"/>
      <c r="C26" s="1235"/>
      <c r="D26" s="1235"/>
      <c r="E26" s="1235"/>
      <c r="F26" s="1235"/>
      <c r="G26" s="1235"/>
      <c r="H26" s="1055"/>
      <c r="I26" s="1257"/>
      <c r="J26" s="1258"/>
      <c r="K26" s="1051"/>
      <c r="L26" s="602"/>
      <c r="M26" s="648"/>
      <c r="N26" s="648"/>
      <c r="O26" s="564"/>
      <c r="P26" s="495"/>
      <c r="Q26" s="495"/>
      <c r="R26" s="495"/>
      <c r="S26" s="495"/>
      <c r="T26" s="495"/>
      <c r="U26" s="561"/>
      <c r="V26" s="586"/>
      <c r="W26" s="1230"/>
      <c r="X26" s="1231"/>
      <c r="Y26" s="1230"/>
      <c r="Z26" s="1231"/>
      <c r="AA26" s="539"/>
      <c r="AB26" s="1207"/>
      <c r="AF26" s="506">
        <f ca="1">OFFSET(AF26,-1,0)</f>
        <v>0</v>
      </c>
    </row>
    <row r="27" spans="1:33" s="477" customFormat="1" ht="15" customHeight="1">
      <c r="A27" s="1235"/>
      <c r="B27" s="1235"/>
      <c r="C27" s="1235"/>
      <c r="D27" s="1235"/>
      <c r="E27" s="1235"/>
      <c r="F27" s="1235"/>
      <c r="G27" s="1235"/>
      <c r="H27" s="1055"/>
      <c r="I27" s="1257"/>
      <c r="J27" s="1258"/>
      <c r="K27" s="1052"/>
      <c r="L27" s="540"/>
      <c r="M27" s="559" t="s">
        <v>41</v>
      </c>
      <c r="N27" s="553"/>
      <c r="O27" s="547"/>
      <c r="P27" s="547"/>
      <c r="Q27" s="547"/>
      <c r="R27" s="547"/>
      <c r="S27" s="547"/>
      <c r="T27" s="547"/>
      <c r="U27" s="547"/>
      <c r="V27" s="547"/>
      <c r="W27" s="565"/>
      <c r="X27" s="566"/>
      <c r="Y27" s="565"/>
      <c r="Z27" s="553"/>
      <c r="AA27" s="562"/>
      <c r="AB27" s="1208"/>
      <c r="AC27" s="503"/>
      <c r="AD27" s="503"/>
      <c r="AE27" s="503"/>
      <c r="AF27" s="503"/>
      <c r="AG27" s="503"/>
    </row>
    <row r="28" spans="1:33" s="477" customFormat="1" ht="15" customHeight="1">
      <c r="A28" s="1235"/>
      <c r="B28" s="1235"/>
      <c r="C28" s="1235"/>
      <c r="D28" s="1235"/>
      <c r="E28" s="1235"/>
      <c r="F28" s="1235"/>
      <c r="G28" s="1055"/>
      <c r="H28" s="1055"/>
      <c r="I28" s="1257"/>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5"/>
      <c r="B29" s="1235"/>
      <c r="C29" s="1235"/>
      <c r="D29" s="1235"/>
      <c r="E29" s="1235"/>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5"/>
      <c r="B30" s="1235"/>
      <c r="C30" s="1235"/>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5"/>
      <c r="B31" s="1235"/>
      <c r="C31" s="1235"/>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5"/>
      <c r="B32" s="1235"/>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5"/>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9" t="s">
        <v>673</v>
      </c>
      <c r="N36" s="1199"/>
      <c r="O36" s="1199"/>
      <c r="P36" s="1199"/>
      <c r="Q36" s="1199"/>
      <c r="R36" s="1199"/>
      <c r="S36" s="1199"/>
      <c r="T36" s="1199"/>
      <c r="U36" s="1199"/>
      <c r="V36" s="1199"/>
      <c r="W36" s="1199"/>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338"/>
      <c r="G15" s="149" t="s">
        <v>403</v>
      </c>
      <c r="H15" s="339"/>
      <c r="I15" s="340"/>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2" t="s">
        <v>675</v>
      </c>
      <c r="M5" s="1232"/>
      <c r="N5" s="1232"/>
      <c r="O5" s="1232"/>
      <c r="P5" s="1232"/>
      <c r="Q5" s="1232"/>
      <c r="R5" s="1232"/>
      <c r="S5" s="1232"/>
      <c r="T5" s="1232"/>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9" t="str">
        <f>IF(NameOrPr_ch="",IF(NameOrPr="","",NameOrPr),NameOrPr_ch)</f>
        <v>Государственный комитет Республики Татарстан по тарифам</v>
      </c>
      <c r="O7" s="1209"/>
      <c r="P7" s="1209"/>
      <c r="Q7" s="1209"/>
      <c r="R7" s="1209"/>
      <c r="S7" s="1209"/>
      <c r="T7" s="1209"/>
      <c r="U7" s="671"/>
      <c r="AH7" s="587"/>
      <c r="AI7" s="587"/>
      <c r="AJ7" s="587"/>
      <c r="AK7" s="587"/>
    </row>
    <row r="8" spans="1:37" s="493" customFormat="1" ht="18.75">
      <c r="A8" s="507"/>
      <c r="B8" s="507"/>
      <c r="C8" s="507"/>
      <c r="D8" s="507"/>
      <c r="E8" s="507"/>
      <c r="F8" s="507"/>
      <c r="G8" s="507"/>
      <c r="H8" s="507"/>
      <c r="L8" s="501"/>
      <c r="M8" s="674" t="s">
        <v>597</v>
      </c>
      <c r="N8" s="1209" t="str">
        <f>IF(datePr_ch="",IF(datePr="","",datePr),datePr_ch)</f>
        <v>27.11.2019</v>
      </c>
      <c r="O8" s="1209"/>
      <c r="P8" s="1209"/>
      <c r="Q8" s="1209"/>
      <c r="R8" s="1209"/>
      <c r="S8" s="1209"/>
      <c r="T8" s="1209"/>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09" t="str">
        <f>IF(numberPr_ch="",IF(numberPr="","",numberPr),numberPr_ch)</f>
        <v>5-49/тэ</v>
      </c>
      <c r="O9" s="1209"/>
      <c r="P9" s="1209"/>
      <c r="Q9" s="1209"/>
      <c r="R9" s="1209"/>
      <c r="S9" s="1209"/>
      <c r="T9" s="1209"/>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9" t="str">
        <f>IF(IstPub_ch="",IF(IstPub="","",IstPub),IstPub_ch)</f>
        <v>Официальный сайт правовой информации Министерства юстиции РТ:  http//pravo.tatarstan.ru</v>
      </c>
      <c r="O10" s="1209"/>
      <c r="P10" s="1209"/>
      <c r="Q10" s="1209"/>
      <c r="R10" s="1209"/>
      <c r="S10" s="1209"/>
      <c r="T10" s="1209"/>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33"/>
      <c r="M12" s="1233"/>
      <c r="N12" s="568"/>
      <c r="O12" s="1256"/>
      <c r="P12" s="1256"/>
      <c r="Q12" s="1256"/>
      <c r="R12" s="1256"/>
      <c r="S12" s="1256"/>
      <c r="T12" s="1256"/>
      <c r="U12" s="488"/>
      <c r="AE12" s="505" t="s">
        <v>373</v>
      </c>
      <c r="AH12" s="507"/>
      <c r="AI12" s="507"/>
      <c r="AJ12" s="507"/>
      <c r="AK12" s="507"/>
    </row>
    <row r="13" spans="1:37">
      <c r="J13" s="483"/>
      <c r="K13" s="483"/>
      <c r="L13" s="479"/>
      <c r="M13" s="479"/>
      <c r="N13" s="479"/>
      <c r="O13" s="1249"/>
      <c r="P13" s="1249"/>
      <c r="Q13" s="1249"/>
      <c r="R13" s="1249"/>
      <c r="S13" s="1249"/>
      <c r="T13" s="1249"/>
      <c r="U13" s="601"/>
      <c r="Z13" s="1249"/>
      <c r="AA13" s="1249"/>
      <c r="AB13" s="1249"/>
      <c r="AC13" s="1249"/>
      <c r="AD13" s="1249"/>
      <c r="AE13" s="1249"/>
    </row>
    <row r="14" spans="1:37">
      <c r="J14" s="483"/>
      <c r="K14" s="483"/>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3"/>
      <c r="K15" s="483"/>
      <c r="L15" s="1216" t="s">
        <v>92</v>
      </c>
      <c r="M15" s="1216" t="s">
        <v>677</v>
      </c>
      <c r="N15" s="1270" t="s">
        <v>629</v>
      </c>
      <c r="O15" s="1270"/>
      <c r="P15" s="1270"/>
      <c r="Q15" s="1270"/>
      <c r="R15" s="1270" t="s">
        <v>630</v>
      </c>
      <c r="S15" s="1270"/>
      <c r="T15" s="1270"/>
      <c r="U15" s="1270"/>
      <c r="V15" s="1270" t="s">
        <v>631</v>
      </c>
      <c r="W15" s="1270"/>
      <c r="X15" s="1270"/>
      <c r="Y15" s="1270"/>
      <c r="Z15" s="1216" t="s">
        <v>642</v>
      </c>
      <c r="AA15" s="1216"/>
      <c r="AB15" s="1216"/>
      <c r="AC15" s="1216"/>
      <c r="AD15" s="1216"/>
      <c r="AE15" s="1216" t="s">
        <v>341</v>
      </c>
      <c r="AF15" s="1248" t="s">
        <v>275</v>
      </c>
      <c r="AG15" s="1152"/>
    </row>
    <row r="16" spans="1:37" s="525" customFormat="1" ht="27.75" customHeight="1">
      <c r="A16" s="587"/>
      <c r="B16" s="587"/>
      <c r="C16" s="587"/>
      <c r="D16" s="587"/>
      <c r="E16" s="587"/>
      <c r="F16" s="587"/>
      <c r="G16" s="593"/>
      <c r="H16" s="593"/>
      <c r="I16" s="533"/>
      <c r="J16" s="531"/>
      <c r="K16" s="531"/>
      <c r="L16" s="1216"/>
      <c r="M16" s="1216"/>
      <c r="N16" s="1270"/>
      <c r="O16" s="1270"/>
      <c r="P16" s="1270"/>
      <c r="Q16" s="1270"/>
      <c r="R16" s="1270"/>
      <c r="S16" s="1270"/>
      <c r="T16" s="1270"/>
      <c r="U16" s="1270"/>
      <c r="V16" s="1270"/>
      <c r="W16" s="1270"/>
      <c r="X16" s="1270"/>
      <c r="Y16" s="1270"/>
      <c r="Z16" s="1152" t="s">
        <v>680</v>
      </c>
      <c r="AA16" s="1152"/>
      <c r="AB16" s="1152" t="s">
        <v>655</v>
      </c>
      <c r="AC16" s="1152"/>
      <c r="AD16" s="1152"/>
      <c r="AE16" s="1216"/>
      <c r="AF16" s="1248"/>
      <c r="AG16" s="1152"/>
      <c r="AH16" s="587"/>
      <c r="AI16" s="587"/>
      <c r="AJ16" s="587"/>
      <c r="AK16" s="587"/>
    </row>
    <row r="17" spans="1:37" ht="14.25" customHeight="1">
      <c r="J17" s="483"/>
      <c r="K17" s="483"/>
      <c r="L17" s="1216"/>
      <c r="M17" s="1216"/>
      <c r="N17" s="1270"/>
      <c r="O17" s="1270"/>
      <c r="P17" s="1270"/>
      <c r="Q17" s="1270"/>
      <c r="R17" s="1270"/>
      <c r="S17" s="1270"/>
      <c r="T17" s="1270"/>
      <c r="U17" s="1270"/>
      <c r="V17" s="1270"/>
      <c r="W17" s="1270"/>
      <c r="X17" s="1270"/>
      <c r="Y17" s="1270"/>
      <c r="Z17" s="536" t="s">
        <v>678</v>
      </c>
      <c r="AA17" s="536" t="s">
        <v>679</v>
      </c>
      <c r="AB17" s="538" t="s">
        <v>274</v>
      </c>
      <c r="AC17" s="1261" t="s">
        <v>273</v>
      </c>
      <c r="AD17" s="1261"/>
      <c r="AE17" s="1216"/>
      <c r="AF17" s="1248"/>
      <c r="AG17" s="1152"/>
    </row>
    <row r="18" spans="1:37">
      <c r="J18" s="483"/>
      <c r="K18" s="491">
        <v>1</v>
      </c>
      <c r="L18" s="480" t="s">
        <v>93</v>
      </c>
      <c r="M18" s="480" t="s">
        <v>49</v>
      </c>
      <c r="N18" s="1271">
        <f ca="1">OFFSET(N18,0,-1)+1</f>
        <v>3</v>
      </c>
      <c r="O18" s="1271"/>
      <c r="P18" s="1271"/>
      <c r="Q18" s="1271"/>
      <c r="R18" s="1271">
        <f ca="1">OFFSET(N18,0,0)+1</f>
        <v>4</v>
      </c>
      <c r="S18" s="1271"/>
      <c r="T18" s="1271"/>
      <c r="U18" s="1271"/>
      <c r="V18" s="676"/>
      <c r="W18" s="676"/>
      <c r="X18" s="676"/>
      <c r="Y18" s="677">
        <f ca="1">OFFSET(R18,0,0)+1</f>
        <v>5</v>
      </c>
      <c r="Z18" s="489">
        <f ca="1">OFFSET(Z18,0,-1)+1</f>
        <v>6</v>
      </c>
      <c r="AA18" s="489">
        <f ca="1">OFFSET(AA18,0,-1)+1</f>
        <v>7</v>
      </c>
      <c r="AB18" s="489">
        <f ca="1">OFFSET(AB18,0,-1)+1</f>
        <v>8</v>
      </c>
      <c r="AC18" s="1271">
        <f ca="1">OFFSET(AC18,0,-1)+1</f>
        <v>9</v>
      </c>
      <c r="AD18" s="1271"/>
      <c r="AE18" s="489">
        <f ca="1">OFFSET(AE18,0,-2)+1</f>
        <v>10</v>
      </c>
      <c r="AF18" s="525"/>
      <c r="AG18" s="489">
        <f ca="1">OFFSET(AG18,0,-2)+1</f>
        <v>11</v>
      </c>
    </row>
    <row r="19" spans="1:37" ht="22.5">
      <c r="A19" s="1235">
        <v>1</v>
      </c>
      <c r="B19" s="1017"/>
      <c r="C19" s="1017"/>
      <c r="D19" s="1017"/>
      <c r="E19" s="1017"/>
      <c r="F19" s="1010"/>
      <c r="G19" s="1016"/>
      <c r="H19" s="1016"/>
      <c r="I19" s="998"/>
      <c r="J19" s="997"/>
      <c r="K19" s="997"/>
      <c r="L19" s="595">
        <f>mergeValue(A19)</f>
        <v>1</v>
      </c>
      <c r="M19" s="643" t="s">
        <v>20</v>
      </c>
      <c r="N19" s="1272"/>
      <c r="O19" s="1272"/>
      <c r="P19" s="1272"/>
      <c r="Q19" s="1272"/>
      <c r="R19" s="1272"/>
      <c r="S19" s="1272"/>
      <c r="T19" s="1272"/>
      <c r="U19" s="1272"/>
      <c r="V19" s="1272"/>
      <c r="W19" s="1272"/>
      <c r="X19" s="1272"/>
      <c r="Y19" s="1272"/>
      <c r="Z19" s="1272"/>
      <c r="AA19" s="1272"/>
      <c r="AB19" s="1272"/>
      <c r="AC19" s="1272"/>
      <c r="AD19" s="1272"/>
      <c r="AE19" s="1272"/>
      <c r="AF19" s="1272"/>
      <c r="AG19" s="583" t="s">
        <v>476</v>
      </c>
    </row>
    <row r="20" spans="1:37" ht="22.5">
      <c r="A20" s="1235"/>
      <c r="B20" s="1235">
        <v>1</v>
      </c>
      <c r="C20" s="1017"/>
      <c r="D20" s="1017"/>
      <c r="E20" s="1017"/>
      <c r="F20" s="1010"/>
      <c r="G20" s="1019"/>
      <c r="H20" s="1020"/>
      <c r="I20" s="999"/>
      <c r="J20" s="994"/>
      <c r="K20" s="992"/>
      <c r="L20" s="595" t="str">
        <f>mergeValue(A20) &amp;"."&amp; mergeValue(B20)</f>
        <v>1.1</v>
      </c>
      <c r="M20" s="548" t="s">
        <v>16</v>
      </c>
      <c r="N20" s="1273"/>
      <c r="O20" s="1273"/>
      <c r="P20" s="1273"/>
      <c r="Q20" s="1273"/>
      <c r="R20" s="1273"/>
      <c r="S20" s="1273"/>
      <c r="T20" s="1273"/>
      <c r="U20" s="1273"/>
      <c r="V20" s="1273"/>
      <c r="W20" s="1273"/>
      <c r="X20" s="1273"/>
      <c r="Y20" s="1273"/>
      <c r="Z20" s="1273"/>
      <c r="AA20" s="1273"/>
      <c r="AB20" s="1273"/>
      <c r="AC20" s="1273"/>
      <c r="AD20" s="1273"/>
      <c r="AE20" s="1273"/>
      <c r="AF20" s="1273"/>
      <c r="AG20" s="583" t="s">
        <v>477</v>
      </c>
    </row>
    <row r="21" spans="1:37" ht="22.5">
      <c r="A21" s="1235"/>
      <c r="B21" s="1235"/>
      <c r="C21" s="1235">
        <v>1</v>
      </c>
      <c r="D21" s="1017"/>
      <c r="E21" s="1017"/>
      <c r="F21" s="1010"/>
      <c r="G21" s="1019"/>
      <c r="H21" s="1020"/>
      <c r="I21" s="999"/>
      <c r="J21" s="994"/>
      <c r="K21" s="992"/>
      <c r="L21" s="595" t="str">
        <f>mergeValue(A21) &amp;"."&amp; mergeValue(B21)&amp;"."&amp; mergeValue(C21)</f>
        <v>1.1.1</v>
      </c>
      <c r="M21" s="549" t="s">
        <v>7</v>
      </c>
      <c r="N21" s="1273"/>
      <c r="O21" s="1273"/>
      <c r="P21" s="1273"/>
      <c r="Q21" s="1273"/>
      <c r="R21" s="1273"/>
      <c r="S21" s="1273"/>
      <c r="T21" s="1273"/>
      <c r="U21" s="1273"/>
      <c r="V21" s="1273"/>
      <c r="W21" s="1273"/>
      <c r="X21" s="1273"/>
      <c r="Y21" s="1273"/>
      <c r="Z21" s="1273"/>
      <c r="AA21" s="1273"/>
      <c r="AB21" s="1273"/>
      <c r="AC21" s="1273"/>
      <c r="AD21" s="1273"/>
      <c r="AE21" s="1273"/>
      <c r="AF21" s="1273"/>
      <c r="AG21" s="583" t="s">
        <v>634</v>
      </c>
    </row>
    <row r="22" spans="1:37" ht="15" customHeight="1">
      <c r="A22" s="1235"/>
      <c r="B22" s="1235"/>
      <c r="C22" s="1235"/>
      <c r="D22" s="1235">
        <v>1</v>
      </c>
      <c r="E22" s="1017"/>
      <c r="F22" s="1010"/>
      <c r="G22" s="1019"/>
      <c r="H22" s="1020"/>
      <c r="I22" s="999"/>
      <c r="J22" s="994"/>
      <c r="K22" s="992"/>
      <c r="L22" s="595" t="str">
        <f>mergeValue(A22) &amp;"."&amp; mergeValue(B22)&amp;"."&amp; mergeValue(C22)&amp;"."&amp; mergeValue(D22)</f>
        <v>1.1.1.1</v>
      </c>
      <c r="M22" s="550" t="s">
        <v>22</v>
      </c>
      <c r="N22" s="1273"/>
      <c r="O22" s="1273"/>
      <c r="P22" s="1273"/>
      <c r="Q22" s="1273"/>
      <c r="R22" s="1273"/>
      <c r="S22" s="1273"/>
      <c r="T22" s="1273"/>
      <c r="U22" s="1273"/>
      <c r="V22" s="1273"/>
      <c r="W22" s="1273"/>
      <c r="X22" s="1273"/>
      <c r="Y22" s="1273"/>
      <c r="Z22" s="1273"/>
      <c r="AA22" s="1273"/>
      <c r="AB22" s="1273"/>
      <c r="AC22" s="1273"/>
      <c r="AD22" s="1273"/>
      <c r="AE22" s="1273"/>
      <c r="AF22" s="1273"/>
      <c r="AG22" s="583" t="s">
        <v>681</v>
      </c>
    </row>
    <row r="23" spans="1:37" ht="20.100000000000001" customHeight="1">
      <c r="A23" s="1235"/>
      <c r="B23" s="1235"/>
      <c r="C23" s="1235"/>
      <c r="D23" s="1235"/>
      <c r="E23" s="1235">
        <v>1</v>
      </c>
      <c r="F23" s="1010"/>
      <c r="G23" s="1019"/>
      <c r="H23" s="1020"/>
      <c r="I23" s="1021"/>
      <c r="J23" s="1011"/>
      <c r="K23" s="1151"/>
      <c r="L23" s="1274" t="str">
        <f>mergeValue(A23) &amp;"."&amp; mergeValue(B23)&amp;"."&amp; mergeValue(C23)&amp;"."&amp; mergeValue(D23)&amp;"."&amp; mergeValue(E23)</f>
        <v>1.1.1.1.1</v>
      </c>
      <c r="M23" s="1275"/>
      <c r="N23" s="1231" t="s">
        <v>85</v>
      </c>
      <c r="O23" s="1269"/>
      <c r="P23" s="1265">
        <v>1</v>
      </c>
      <c r="Q23" s="1266"/>
      <c r="R23" s="1231" t="s">
        <v>85</v>
      </c>
      <c r="S23" s="1269"/>
      <c r="T23" s="1265">
        <v>1</v>
      </c>
      <c r="U23" s="1266"/>
      <c r="V23" s="1231" t="s">
        <v>85</v>
      </c>
      <c r="W23" s="563"/>
      <c r="X23" s="541">
        <v>1</v>
      </c>
      <c r="Y23" s="1098"/>
      <c r="Z23" s="673"/>
      <c r="AA23" s="673"/>
      <c r="AB23" s="1245"/>
      <c r="AC23" s="1231" t="s">
        <v>84</v>
      </c>
      <c r="AD23" s="1245"/>
      <c r="AE23" s="1231" t="s">
        <v>85</v>
      </c>
      <c r="AF23" s="580"/>
      <c r="AG23" s="1262" t="s">
        <v>682</v>
      </c>
      <c r="AH23" s="502" t="str">
        <f>strCheckDate(Z24:AF24)</f>
        <v/>
      </c>
      <c r="AI23" s="506" t="str">
        <f>IF(AND(COUNTIF(AJ18:AJ27,AJ23)&gt;1,AJ23&lt;&gt;""),"ErrUnique:HasDoubleConn","")</f>
        <v/>
      </c>
      <c r="AJ23" s="506"/>
      <c r="AK23" s="506"/>
    </row>
    <row r="24" spans="1:37" ht="20.100000000000001" customHeight="1">
      <c r="A24" s="1235"/>
      <c r="B24" s="1235"/>
      <c r="C24" s="1235"/>
      <c r="D24" s="1235"/>
      <c r="E24" s="1235"/>
      <c r="F24" s="1010"/>
      <c r="G24" s="1019"/>
      <c r="H24" s="1020"/>
      <c r="I24" s="1021"/>
      <c r="J24" s="1011"/>
      <c r="K24" s="1151"/>
      <c r="L24" s="1274"/>
      <c r="M24" s="1275"/>
      <c r="N24" s="1231"/>
      <c r="O24" s="1269"/>
      <c r="P24" s="1265"/>
      <c r="Q24" s="1267"/>
      <c r="R24" s="1231"/>
      <c r="S24" s="1269"/>
      <c r="T24" s="1265"/>
      <c r="U24" s="1268"/>
      <c r="V24" s="1231"/>
      <c r="W24" s="603"/>
      <c r="X24" s="567"/>
      <c r="Y24" s="567"/>
      <c r="Z24" s="574"/>
      <c r="AA24" s="605" t="str">
        <f>AB23 &amp; "-" &amp; AD23</f>
        <v>-</v>
      </c>
      <c r="AB24" s="1230"/>
      <c r="AC24" s="1231"/>
      <c r="AD24" s="1230"/>
      <c r="AE24" s="1231"/>
      <c r="AF24" s="675"/>
      <c r="AG24" s="1263"/>
      <c r="AI24" s="506"/>
      <c r="AJ24" s="506"/>
      <c r="AK24" s="506"/>
    </row>
    <row r="25" spans="1:37" ht="20.100000000000001" customHeight="1">
      <c r="A25" s="1235"/>
      <c r="B25" s="1235"/>
      <c r="C25" s="1235"/>
      <c r="D25" s="1235"/>
      <c r="E25" s="1235"/>
      <c r="F25" s="1010"/>
      <c r="G25" s="1019"/>
      <c r="H25" s="1020"/>
      <c r="I25" s="1021"/>
      <c r="J25" s="1011"/>
      <c r="K25" s="1151"/>
      <c r="L25" s="1274"/>
      <c r="M25" s="1275"/>
      <c r="N25" s="1231"/>
      <c r="O25" s="1269"/>
      <c r="P25" s="1265"/>
      <c r="Q25" s="1268"/>
      <c r="R25" s="1231"/>
      <c r="S25" s="604"/>
      <c r="T25" s="560"/>
      <c r="U25" s="567"/>
      <c r="V25" s="573"/>
      <c r="W25" s="573"/>
      <c r="X25" s="573"/>
      <c r="Y25" s="573"/>
      <c r="Z25" s="574"/>
      <c r="AA25" s="574"/>
      <c r="AB25" s="575"/>
      <c r="AC25" s="566"/>
      <c r="AD25" s="566"/>
      <c r="AE25" s="575"/>
      <c r="AF25" s="566"/>
      <c r="AG25" s="1263"/>
      <c r="AI25" s="506"/>
      <c r="AJ25" s="506"/>
      <c r="AK25" s="506"/>
    </row>
    <row r="26" spans="1:37" ht="20.100000000000001" customHeight="1">
      <c r="A26" s="1235"/>
      <c r="B26" s="1235"/>
      <c r="C26" s="1235"/>
      <c r="D26" s="1235"/>
      <c r="E26" s="1235"/>
      <c r="F26" s="1010"/>
      <c r="G26" s="1019"/>
      <c r="H26" s="1020"/>
      <c r="I26" s="1021"/>
      <c r="J26" s="1011"/>
      <c r="K26" s="1151"/>
      <c r="L26" s="1274"/>
      <c r="M26" s="1275"/>
      <c r="N26" s="1231"/>
      <c r="O26" s="576"/>
      <c r="P26" s="578"/>
      <c r="Q26" s="577"/>
      <c r="R26" s="573"/>
      <c r="S26" s="573"/>
      <c r="T26" s="573"/>
      <c r="U26" s="573"/>
      <c r="V26" s="573"/>
      <c r="W26" s="573"/>
      <c r="X26" s="573"/>
      <c r="Y26" s="573"/>
      <c r="Z26" s="574"/>
      <c r="AA26" s="574"/>
      <c r="AB26" s="575"/>
      <c r="AC26" s="566"/>
      <c r="AD26" s="566"/>
      <c r="AE26" s="575"/>
      <c r="AF26" s="566"/>
      <c r="AG26" s="1263"/>
      <c r="AI26" s="506"/>
      <c r="AJ26" s="506"/>
      <c r="AK26" s="506"/>
    </row>
    <row r="27" spans="1:37" s="477" customFormat="1" ht="15" customHeight="1">
      <c r="A27" s="1235"/>
      <c r="B27" s="1235"/>
      <c r="C27" s="1235"/>
      <c r="D27" s="1235"/>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4"/>
      <c r="AH27" s="503"/>
      <c r="AI27" s="503"/>
      <c r="AJ27" s="213"/>
      <c r="AK27" s="213"/>
    </row>
    <row r="28" spans="1:37" s="477" customFormat="1" ht="15" customHeight="1">
      <c r="A28" s="1235"/>
      <c r="B28" s="1235"/>
      <c r="C28" s="1235"/>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5"/>
      <c r="B29" s="1235"/>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5"/>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9" t="s">
        <v>683</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E7" sqref="E7:X19"/>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str">
        <f>"Код отчёта: " &amp; GetCode()</f>
        <v>Код отчёта: FAS.JKH.OPEN.INFO.PRICE.WARM</v>
      </c>
      <c r="C2" s="1126"/>
      <c r="D2" s="1126"/>
      <c r="E2" s="1126"/>
      <c r="F2" s="1126"/>
      <c r="G2" s="1126"/>
      <c r="Q2" s="231"/>
      <c r="R2" s="231"/>
      <c r="S2" s="231"/>
      <c r="T2" s="231"/>
      <c r="U2" s="231"/>
      <c r="V2" s="231"/>
      <c r="W2" s="231"/>
    </row>
    <row r="3" spans="1:27" ht="18" customHeight="1">
      <c r="B3" s="1127" t="str">
        <f>"Версия " &amp; GetVersion()</f>
        <v>Версия 1.0.2</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770</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590</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588</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587</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592</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594</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2" t="s">
        <v>687</v>
      </c>
      <c r="M5" s="1232"/>
      <c r="N5" s="1232"/>
      <c r="O5" s="1232"/>
      <c r="P5" s="1232"/>
      <c r="Q5" s="1232"/>
      <c r="R5" s="1232"/>
      <c r="S5" s="1232"/>
      <c r="T5" s="1232"/>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Y7" s="1015"/>
      <c r="Z7" s="507"/>
      <c r="AA7" s="507"/>
      <c r="AB7" s="507"/>
      <c r="AC7" s="507"/>
    </row>
    <row r="8" spans="1:29" s="572" customFormat="1" ht="18.75">
      <c r="A8" s="592"/>
      <c r="B8" s="592"/>
      <c r="C8" s="592"/>
      <c r="D8" s="592"/>
      <c r="E8" s="592"/>
      <c r="F8" s="592"/>
      <c r="G8" s="592"/>
      <c r="H8" s="592"/>
      <c r="L8" s="501"/>
      <c r="M8" s="619" t="s">
        <v>597</v>
      </c>
      <c r="N8" s="668"/>
      <c r="O8" s="1250" t="str">
        <f>IF(datePr_ch="",IF(datePr="","",datePr),datePr_ch)</f>
        <v>27.11.2019</v>
      </c>
      <c r="P8" s="1251"/>
      <c r="Q8" s="1251"/>
      <c r="R8" s="1251"/>
      <c r="S8" s="1251"/>
      <c r="T8" s="1252"/>
      <c r="U8" s="669"/>
      <c r="Y8" s="1015"/>
      <c r="Z8" s="592"/>
      <c r="AA8" s="592"/>
      <c r="AB8" s="592"/>
      <c r="AC8" s="592"/>
    </row>
    <row r="9" spans="1:29" s="493" customFormat="1" ht="18.75">
      <c r="A9" s="507"/>
      <c r="B9" s="507"/>
      <c r="C9" s="507"/>
      <c r="D9" s="507"/>
      <c r="E9" s="507"/>
      <c r="F9" s="507"/>
      <c r="G9" s="507"/>
      <c r="H9" s="507"/>
      <c r="L9" s="554"/>
      <c r="M9" s="619" t="s">
        <v>596</v>
      </c>
      <c r="N9" s="668"/>
      <c r="O9" s="1250" t="str">
        <f>IF(numberPr_ch="",IF(numberPr="","",numberPr),numberPr_ch)</f>
        <v>5-49/тэ</v>
      </c>
      <c r="P9" s="1251"/>
      <c r="Q9" s="1251"/>
      <c r="R9" s="1251"/>
      <c r="S9" s="1251"/>
      <c r="T9" s="1252"/>
      <c r="U9" s="669"/>
      <c r="Y9" s="1015"/>
      <c r="Z9" s="507"/>
      <c r="AA9" s="507"/>
      <c r="AB9" s="507"/>
      <c r="AC9" s="507"/>
    </row>
    <row r="10" spans="1:29"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33"/>
      <c r="M12" s="1233"/>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9"/>
      <c r="R13" s="1249"/>
      <c r="S13" s="1249"/>
      <c r="T13" s="1249"/>
      <c r="U13" s="1249"/>
      <c r="V13" s="1249"/>
    </row>
    <row r="14" spans="1:29">
      <c r="J14" s="483"/>
      <c r="K14" s="483"/>
      <c r="L14" s="1152" t="s">
        <v>454</v>
      </c>
      <c r="M14" s="1152"/>
      <c r="N14" s="1152"/>
      <c r="O14" s="1152"/>
      <c r="P14" s="1152"/>
      <c r="Q14" s="1152"/>
      <c r="R14" s="1152"/>
      <c r="S14" s="1152"/>
      <c r="T14" s="1152"/>
      <c r="U14" s="1152"/>
      <c r="V14" s="1152"/>
      <c r="W14" s="1152"/>
      <c r="X14" s="1152" t="s">
        <v>455</v>
      </c>
    </row>
    <row r="15" spans="1:29" ht="14.25" customHeight="1">
      <c r="J15" s="483"/>
      <c r="K15" s="483"/>
      <c r="L15" s="1216" t="s">
        <v>92</v>
      </c>
      <c r="M15" s="1216" t="s">
        <v>627</v>
      </c>
      <c r="N15" s="536"/>
      <c r="O15" s="1216" t="s">
        <v>628</v>
      </c>
      <c r="P15" s="1270" t="s">
        <v>629</v>
      </c>
      <c r="Q15" s="1270" t="s">
        <v>642</v>
      </c>
      <c r="R15" s="1270"/>
      <c r="S15" s="1270"/>
      <c r="T15" s="1270"/>
      <c r="U15" s="1270"/>
      <c r="V15" s="1216" t="s">
        <v>341</v>
      </c>
      <c r="W15" s="1248" t="s">
        <v>275</v>
      </c>
      <c r="X15" s="1152"/>
    </row>
    <row r="16" spans="1:29" s="525" customFormat="1" ht="25.5" customHeight="1">
      <c r="A16" s="587"/>
      <c r="B16" s="587"/>
      <c r="C16" s="587"/>
      <c r="D16" s="587"/>
      <c r="E16" s="587"/>
      <c r="F16" s="587"/>
      <c r="G16" s="593"/>
      <c r="H16" s="593"/>
      <c r="I16" s="533"/>
      <c r="J16" s="531"/>
      <c r="K16" s="531"/>
      <c r="L16" s="1216"/>
      <c r="M16" s="1216"/>
      <c r="N16" s="536"/>
      <c r="O16" s="1216"/>
      <c r="P16" s="1270"/>
      <c r="Q16" s="1270" t="s">
        <v>680</v>
      </c>
      <c r="R16" s="1270"/>
      <c r="S16" s="1259" t="s">
        <v>655</v>
      </c>
      <c r="T16" s="1259"/>
      <c r="U16" s="1259"/>
      <c r="V16" s="1216"/>
      <c r="W16" s="1248"/>
      <c r="X16" s="1152"/>
      <c r="Y16" s="1010"/>
      <c r="Z16" s="587"/>
      <c r="AA16" s="587"/>
      <c r="AB16" s="587"/>
      <c r="AC16" s="587"/>
    </row>
    <row r="17" spans="1:29" ht="14.25" customHeight="1">
      <c r="J17" s="483"/>
      <c r="K17" s="483"/>
      <c r="L17" s="1216"/>
      <c r="M17" s="1216"/>
      <c r="N17" s="536"/>
      <c r="O17" s="1216"/>
      <c r="P17" s="1270"/>
      <c r="Q17" s="536" t="s">
        <v>678</v>
      </c>
      <c r="R17" s="536" t="s">
        <v>679</v>
      </c>
      <c r="S17" s="538" t="s">
        <v>274</v>
      </c>
      <c r="T17" s="1261" t="s">
        <v>273</v>
      </c>
      <c r="U17" s="1261"/>
      <c r="V17" s="1216"/>
      <c r="W17" s="1248"/>
      <c r="X17" s="1152"/>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1">
        <f t="shared" ca="1" si="0"/>
        <v>8</v>
      </c>
      <c r="U18" s="1271"/>
      <c r="V18" s="489">
        <f ca="1">OFFSET(V18,0,-2)+1</f>
        <v>9</v>
      </c>
      <c r="W18" s="525"/>
      <c r="X18" s="489">
        <f ca="1">OFFSET(X18,0,-2)+1</f>
        <v>10</v>
      </c>
    </row>
    <row r="19" spans="1:29" ht="22.5">
      <c r="A19" s="1235">
        <v>1</v>
      </c>
      <c r="B19" s="982"/>
      <c r="C19" s="982"/>
      <c r="D19" s="982"/>
      <c r="E19" s="982"/>
      <c r="F19" s="982"/>
      <c r="G19" s="983"/>
      <c r="H19" s="983"/>
      <c r="I19" s="985"/>
      <c r="J19" s="977"/>
      <c r="K19" s="977"/>
      <c r="L19" s="595">
        <f>mergeValue(A19)</f>
        <v>1</v>
      </c>
      <c r="M19" s="643" t="s">
        <v>20</v>
      </c>
      <c r="N19" s="582"/>
      <c r="O19" s="1247"/>
      <c r="P19" s="1247"/>
      <c r="Q19" s="1247"/>
      <c r="R19" s="1247"/>
      <c r="S19" s="1247"/>
      <c r="T19" s="1247"/>
      <c r="U19" s="1247"/>
      <c r="V19" s="1247"/>
      <c r="W19" s="1247"/>
      <c r="X19" s="583" t="s">
        <v>476</v>
      </c>
    </row>
    <row r="20" spans="1:29" ht="22.5">
      <c r="A20" s="1235"/>
      <c r="B20" s="1235">
        <v>1</v>
      </c>
      <c r="C20" s="982"/>
      <c r="D20" s="982"/>
      <c r="E20" s="982"/>
      <c r="F20" s="982"/>
      <c r="G20" s="987"/>
      <c r="H20" s="984"/>
      <c r="I20" s="989"/>
      <c r="J20" s="974"/>
      <c r="K20" s="973"/>
      <c r="L20" s="595" t="str">
        <f>mergeValue(A20) &amp;"."&amp; mergeValue(B20)</f>
        <v>1.1</v>
      </c>
      <c r="M20" s="548" t="s">
        <v>16</v>
      </c>
      <c r="N20" s="582"/>
      <c r="O20" s="1247"/>
      <c r="P20" s="1247"/>
      <c r="Q20" s="1247"/>
      <c r="R20" s="1247"/>
      <c r="S20" s="1247"/>
      <c r="T20" s="1247"/>
      <c r="U20" s="1247"/>
      <c r="V20" s="1247"/>
      <c r="W20" s="1247"/>
      <c r="X20" s="583" t="s">
        <v>477</v>
      </c>
    </row>
    <row r="21" spans="1:29" ht="22.5">
      <c r="A21" s="1235"/>
      <c r="B21" s="1235"/>
      <c r="C21" s="1235">
        <v>1</v>
      </c>
      <c r="D21" s="982"/>
      <c r="E21" s="982"/>
      <c r="F21" s="982"/>
      <c r="G21" s="987"/>
      <c r="H21" s="984"/>
      <c r="I21" s="990"/>
      <c r="J21" s="974"/>
      <c r="K21" s="973"/>
      <c r="L21" s="595" t="str">
        <f>mergeValue(A21) &amp;"."&amp; mergeValue(B21)&amp;"."&amp; mergeValue(C21)</f>
        <v>1.1.1</v>
      </c>
      <c r="M21" s="549" t="s">
        <v>7</v>
      </c>
      <c r="N21" s="582"/>
      <c r="O21" s="1247"/>
      <c r="P21" s="1247"/>
      <c r="Q21" s="1247"/>
      <c r="R21" s="1247"/>
      <c r="S21" s="1247"/>
      <c r="T21" s="1247"/>
      <c r="U21" s="1247"/>
      <c r="V21" s="1247"/>
      <c r="W21" s="1247"/>
      <c r="X21" s="583" t="s">
        <v>634</v>
      </c>
    </row>
    <row r="22" spans="1:29">
      <c r="A22" s="1235"/>
      <c r="B22" s="1235"/>
      <c r="C22" s="1235"/>
      <c r="D22" s="1235">
        <v>1</v>
      </c>
      <c r="E22" s="982"/>
      <c r="F22" s="982"/>
      <c r="G22" s="987"/>
      <c r="H22" s="984"/>
      <c r="I22" s="990"/>
      <c r="J22" s="988"/>
      <c r="K22" s="973"/>
      <c r="L22" s="595" t="str">
        <f>mergeValue(A22) &amp;"."&amp; mergeValue(B22)&amp;"."&amp; mergeValue(C22)&amp;"."&amp; mergeValue(D22)</f>
        <v>1.1.1.1</v>
      </c>
      <c r="M22" s="550" t="s">
        <v>22</v>
      </c>
      <c r="N22" s="582"/>
      <c r="O22" s="1247"/>
      <c r="P22" s="1247"/>
      <c r="Q22" s="1247"/>
      <c r="R22" s="1247"/>
      <c r="S22" s="1247"/>
      <c r="T22" s="1247"/>
      <c r="U22" s="1247"/>
      <c r="V22" s="1247"/>
      <c r="W22" s="1247"/>
      <c r="X22" s="1022" t="s">
        <v>688</v>
      </c>
    </row>
    <row r="23" spans="1:29" ht="42.95" customHeight="1">
      <c r="A23" s="1235"/>
      <c r="B23" s="1235"/>
      <c r="C23" s="1235"/>
      <c r="D23" s="1235"/>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06" t="s">
        <v>689</v>
      </c>
      <c r="Y23" s="1010" t="str">
        <f>strCheckDateTwo(N23:W23)</f>
        <v/>
      </c>
    </row>
    <row r="24" spans="1:29" hidden="1">
      <c r="A24" s="1235"/>
      <c r="B24" s="1235"/>
      <c r="C24" s="1235"/>
      <c r="D24" s="1235"/>
      <c r="E24" s="982"/>
      <c r="F24" s="982"/>
      <c r="G24" s="987"/>
      <c r="H24" s="984"/>
      <c r="I24" s="990"/>
      <c r="J24" s="988"/>
      <c r="K24" s="978"/>
      <c r="L24" s="633"/>
      <c r="M24" s="563"/>
      <c r="N24" s="648"/>
      <c r="O24" s="648"/>
      <c r="P24" s="648"/>
      <c r="Q24" s="648"/>
      <c r="R24" s="586" t="str">
        <f>S23 &amp; "-" &amp; U23</f>
        <v>-</v>
      </c>
      <c r="S24" s="514"/>
      <c r="T24" s="588"/>
      <c r="U24" s="514"/>
      <c r="V24" s="648"/>
      <c r="W24" s="840"/>
      <c r="X24" s="1207"/>
    </row>
    <row r="25" spans="1:29" ht="15" customHeight="1">
      <c r="A25" s="1235"/>
      <c r="B25" s="1235"/>
      <c r="C25" s="1235"/>
      <c r="D25" s="1235"/>
      <c r="E25" s="982"/>
      <c r="F25" s="982"/>
      <c r="G25" s="987"/>
      <c r="H25" s="984"/>
      <c r="I25" s="990"/>
      <c r="J25" s="988"/>
      <c r="K25" s="978"/>
      <c r="L25" s="540"/>
      <c r="M25" s="553" t="s">
        <v>5</v>
      </c>
      <c r="N25" s="551"/>
      <c r="O25" s="547"/>
      <c r="P25" s="547"/>
      <c r="Q25" s="547"/>
      <c r="R25" s="547"/>
      <c r="S25" s="575"/>
      <c r="T25" s="566"/>
      <c r="U25" s="565"/>
      <c r="V25" s="551"/>
      <c r="W25" s="551"/>
      <c r="X25" s="1208"/>
    </row>
    <row r="26" spans="1:29" s="477" customFormat="1" ht="15" customHeight="1">
      <c r="A26" s="1235"/>
      <c r="B26" s="1235"/>
      <c r="C26" s="1235"/>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5"/>
      <c r="B27" s="1235"/>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5"/>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9" t="s">
        <v>690</v>
      </c>
      <c r="N31" s="1199"/>
      <c r="O31" s="1199"/>
      <c r="P31" s="1199"/>
      <c r="Q31" s="1199"/>
      <c r="R31" s="1199"/>
      <c r="S31" s="1199"/>
      <c r="T31" s="1199"/>
      <c r="U31" s="1199"/>
      <c r="V31" s="1199"/>
      <c r="W31" s="1199"/>
      <c r="X31" s="1199"/>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Передача. Тепловая энергия</v>
      </c>
      <c r="I9" s="196" t="s">
        <v>589</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441"/>
      <c r="D11" s="441"/>
      <c r="F11" s="335" t="str">
        <f>"4."&amp;mergeValue(A11) &amp;"."&amp;mergeValue(B11)</f>
        <v>4.1.1</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441"/>
      <c r="F12" s="335" t="str">
        <f>"4."&amp;mergeValue(A12) &amp;"."&amp;mergeValue(B12)&amp;"."&amp;mergeValue(C12)</f>
        <v>4.1.1.1</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4"/>
      <c r="B13" s="1204"/>
      <c r="C13" s="1204"/>
      <c r="D13" s="441">
        <v>1</v>
      </c>
      <c r="F13" s="335" t="str">
        <f>"4."&amp;mergeValue(A13) &amp;"."&amp;mergeValue(B13)&amp;"."&amp;mergeValue(C13)&amp;"."&amp;mergeValue(D13)</f>
        <v>4.1.1.1.1</v>
      </c>
      <c r="G13" s="420" t="s">
        <v>498</v>
      </c>
      <c r="H13" s="317" t="str">
        <f>IF(Территории!R14="","","" &amp; Территории!R14 &amp; "")</f>
        <v>Город Казань (92701000)</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594</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2" t="s">
        <v>731</v>
      </c>
      <c r="E5" s="1232"/>
      <c r="F5" s="1232"/>
      <c r="G5" s="438"/>
    </row>
    <row r="6" spans="1:16" ht="3" customHeight="1">
      <c r="C6" s="86"/>
      <c r="D6" s="37"/>
      <c r="E6" s="84"/>
      <c r="F6" s="83"/>
      <c r="G6" s="286"/>
    </row>
    <row r="7" spans="1:16">
      <c r="C7" s="86"/>
      <c r="D7" s="1216" t="s">
        <v>454</v>
      </c>
      <c r="E7" s="1216"/>
      <c r="F7" s="1216"/>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06" t="s">
        <v>598</v>
      </c>
    </row>
    <row r="13" spans="1:16" ht="15" customHeight="1">
      <c r="A13" s="285"/>
      <c r="C13" s="86"/>
      <c r="D13" s="114"/>
      <c r="E13" s="301" t="s">
        <v>328</v>
      </c>
      <c r="F13" s="298"/>
      <c r="G13" s="1208"/>
    </row>
    <row r="14" spans="1:16">
      <c r="A14" s="285"/>
      <c r="C14" s="86"/>
      <c r="D14" s="187" t="s">
        <v>329</v>
      </c>
      <c r="E14" s="287" t="s">
        <v>695</v>
      </c>
      <c r="F14" s="295" t="s">
        <v>458</v>
      </c>
      <c r="G14" s="791"/>
    </row>
    <row r="15" spans="1:16" ht="42.95" customHeight="1">
      <c r="A15" s="285"/>
      <c r="C15" s="86"/>
      <c r="D15" s="187" t="s">
        <v>443</v>
      </c>
      <c r="E15" s="1120"/>
      <c r="F15" s="1121"/>
      <c r="G15" s="1206" t="s">
        <v>696</v>
      </c>
    </row>
    <row r="16" spans="1:16" s="801" customFormat="1" ht="15" customHeight="1">
      <c r="A16" s="805"/>
      <c r="B16" s="186"/>
      <c r="C16" s="688"/>
      <c r="D16" s="826"/>
      <c r="E16" s="829" t="s">
        <v>328</v>
      </c>
      <c r="F16" s="792"/>
      <c r="G16" s="1208"/>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2" t="s">
        <v>697</v>
      </c>
      <c r="E5" s="1232"/>
      <c r="F5" s="1232"/>
      <c r="G5" s="1232"/>
      <c r="H5" s="1232"/>
      <c r="I5" s="336"/>
    </row>
    <row r="6" spans="1:9" ht="3" customHeight="1">
      <c r="C6" s="86"/>
      <c r="D6" s="37"/>
      <c r="E6" s="84"/>
      <c r="F6" s="84"/>
      <c r="G6" s="84"/>
      <c r="H6" s="83"/>
      <c r="I6" s="286"/>
    </row>
    <row r="7" spans="1:9" ht="21" customHeight="1">
      <c r="C7" s="86"/>
      <c r="D7" s="1216" t="s">
        <v>454</v>
      </c>
      <c r="E7" s="1216"/>
      <c r="F7" s="1216"/>
      <c r="G7" s="1216"/>
      <c r="H7" s="1216"/>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7"/>
    </row>
    <row r="11" spans="1:9" ht="20.1000000000000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698</v>
      </c>
    </row>
    <row r="13" spans="1:9" ht="22.5">
      <c r="A13" s="285"/>
      <c r="B13" s="186">
        <v>3</v>
      </c>
      <c r="C13" s="86"/>
      <c r="D13" s="187">
        <v>2</v>
      </c>
      <c r="E13" s="352" t="s">
        <v>699</v>
      </c>
      <c r="F13" s="295"/>
      <c r="G13" s="295" t="s">
        <v>458</v>
      </c>
      <c r="H13" s="314"/>
      <c r="I13" s="416" t="s">
        <v>463</v>
      </c>
    </row>
    <row r="14" spans="1:9" ht="39" customHeight="1">
      <c r="A14" s="285"/>
      <c r="C14" s="86"/>
      <c r="D14" s="187">
        <v>3</v>
      </c>
      <c r="E14" s="1277" t="s">
        <v>700</v>
      </c>
      <c r="F14" s="1277"/>
      <c r="G14" s="1277"/>
      <c r="H14" s="1277"/>
      <c r="I14" s="413"/>
    </row>
    <row r="15" spans="1:9" ht="20.100000000000001" customHeight="1">
      <c r="A15" s="285"/>
      <c r="C15" s="86"/>
      <c r="D15" s="187" t="s">
        <v>444</v>
      </c>
      <c r="E15" s="296"/>
      <c r="F15" s="295"/>
      <c r="G15" s="295" t="s">
        <v>458</v>
      </c>
      <c r="H15" s="314"/>
      <c r="I15" s="1206" t="s">
        <v>701</v>
      </c>
    </row>
    <row r="16" spans="1:9" ht="15" customHeight="1">
      <c r="A16" s="285"/>
      <c r="C16" s="86"/>
      <c r="D16" s="114"/>
      <c r="E16" s="300" t="s">
        <v>328</v>
      </c>
      <c r="F16" s="301"/>
      <c r="G16" s="301"/>
      <c r="H16" s="298"/>
      <c r="I16" s="1208"/>
    </row>
    <row r="17" spans="1:12" ht="69" customHeight="1">
      <c r="A17" s="285"/>
      <c r="B17" s="186">
        <v>3</v>
      </c>
      <c r="C17" s="86"/>
      <c r="D17" s="187">
        <v>4</v>
      </c>
      <c r="E17" s="1277" t="s">
        <v>702</v>
      </c>
      <c r="F17" s="1277"/>
      <c r="G17" s="1277"/>
      <c r="H17" s="1277"/>
      <c r="I17" s="413"/>
    </row>
    <row r="18" spans="1:12" ht="20.100000000000001" customHeight="1">
      <c r="A18" s="285"/>
      <c r="C18" s="86"/>
      <c r="D18" s="187" t="s">
        <v>445</v>
      </c>
      <c r="E18" s="302" t="s">
        <v>464</v>
      </c>
      <c r="F18" s="295"/>
      <c r="G18" s="414"/>
      <c r="H18" s="295" t="s">
        <v>458</v>
      </c>
      <c r="I18" s="1206" t="s">
        <v>481</v>
      </c>
    </row>
    <row r="19" spans="1:12" ht="15" customHeight="1">
      <c r="A19" s="285"/>
      <c r="C19" s="86"/>
      <c r="D19" s="114"/>
      <c r="E19" s="300" t="s">
        <v>328</v>
      </c>
      <c r="F19" s="301"/>
      <c r="G19" s="301"/>
      <c r="H19" s="298"/>
      <c r="I19" s="1208"/>
    </row>
    <row r="20" spans="1:12" ht="30" customHeight="1">
      <c r="A20" s="285"/>
      <c r="B20" s="186">
        <v>3</v>
      </c>
      <c r="C20" s="86"/>
      <c r="D20" s="187">
        <v>5</v>
      </c>
      <c r="E20" s="1277" t="s">
        <v>703</v>
      </c>
      <c r="F20" s="1277"/>
      <c r="G20" s="1277"/>
      <c r="H20" s="1277"/>
      <c r="I20" s="413"/>
    </row>
    <row r="21" spans="1:12" ht="26.1" customHeight="1">
      <c r="A21" s="285"/>
      <c r="C21" s="86"/>
      <c r="D21" s="187" t="s">
        <v>446</v>
      </c>
      <c r="E21" s="1279" t="s">
        <v>704</v>
      </c>
      <c r="F21" s="1279"/>
      <c r="G21" s="1279"/>
      <c r="H21" s="1279"/>
      <c r="I21" s="413"/>
    </row>
    <row r="22" spans="1:12" ht="32.1" customHeight="1">
      <c r="A22" s="285"/>
      <c r="C22" s="86"/>
      <c r="D22" s="187" t="s">
        <v>447</v>
      </c>
      <c r="E22" s="303" t="s">
        <v>465</v>
      </c>
      <c r="F22" s="295"/>
      <c r="G22" s="414"/>
      <c r="H22" s="295" t="s">
        <v>458</v>
      </c>
      <c r="I22" s="1206" t="s">
        <v>705</v>
      </c>
    </row>
    <row r="23" spans="1:12" ht="15" customHeight="1">
      <c r="A23" s="285"/>
      <c r="C23" s="86"/>
      <c r="D23" s="114"/>
      <c r="E23" s="301" t="s">
        <v>328</v>
      </c>
      <c r="F23" s="297"/>
      <c r="G23" s="297"/>
      <c r="H23" s="298"/>
      <c r="I23" s="1208"/>
    </row>
    <row r="24" spans="1:12" ht="14.25" customHeight="1">
      <c r="A24" s="285"/>
      <c r="C24" s="86"/>
      <c r="D24" s="187" t="s">
        <v>448</v>
      </c>
      <c r="E24" s="1279" t="s">
        <v>706</v>
      </c>
      <c r="F24" s="1279"/>
      <c r="G24" s="1279"/>
      <c r="H24" s="1279"/>
      <c r="I24" s="413"/>
    </row>
    <row r="25" spans="1:12" ht="54.95" customHeight="1">
      <c r="A25" s="285"/>
      <c r="C25" s="86"/>
      <c r="D25" s="187" t="s">
        <v>449</v>
      </c>
      <c r="E25" s="303" t="s">
        <v>467</v>
      </c>
      <c r="F25" s="295"/>
      <c r="G25" s="414"/>
      <c r="H25" s="295" t="s">
        <v>458</v>
      </c>
      <c r="I25" s="1205" t="s">
        <v>599</v>
      </c>
    </row>
    <row r="26" spans="1:12" ht="15" customHeight="1">
      <c r="A26" s="285"/>
      <c r="C26" s="86"/>
      <c r="D26" s="114"/>
      <c r="E26" s="301" t="s">
        <v>328</v>
      </c>
      <c r="F26" s="297"/>
      <c r="G26" s="297"/>
      <c r="H26" s="298"/>
      <c r="I26" s="1205"/>
    </row>
    <row r="27" spans="1:12" ht="26.1" customHeight="1">
      <c r="A27" s="285"/>
      <c r="C27" s="86"/>
      <c r="D27" s="187" t="s">
        <v>450</v>
      </c>
      <c r="E27" s="1279" t="s">
        <v>707</v>
      </c>
      <c r="F27" s="1279"/>
      <c r="G27" s="1279"/>
      <c r="H27" s="1279"/>
      <c r="I27" s="413"/>
    </row>
    <row r="28" spans="1:12" ht="32.1" customHeight="1">
      <c r="A28" s="285"/>
      <c r="C28" s="86"/>
      <c r="D28" s="187" t="s">
        <v>451</v>
      </c>
      <c r="E28" s="303" t="s">
        <v>466</v>
      </c>
      <c r="F28" s="295"/>
      <c r="G28" s="306"/>
      <c r="H28" s="295" t="s">
        <v>458</v>
      </c>
      <c r="I28" s="1206" t="s">
        <v>708</v>
      </c>
      <c r="L28" s="212" t="s">
        <v>576</v>
      </c>
    </row>
    <row r="29" spans="1:12" ht="15" customHeight="1">
      <c r="A29" s="285"/>
      <c r="C29" s="86"/>
      <c r="D29" s="114"/>
      <c r="E29" s="301" t="s">
        <v>328</v>
      </c>
      <c r="F29" s="297"/>
      <c r="G29" s="297"/>
      <c r="H29" s="298"/>
      <c r="I29" s="1208"/>
    </row>
    <row r="30" spans="1:12" ht="49.5" customHeight="1">
      <c r="A30" s="285"/>
      <c r="B30" s="186">
        <v>3</v>
      </c>
      <c r="C30" s="86"/>
      <c r="D30" s="187" t="s">
        <v>69</v>
      </c>
      <c r="E30" s="1277" t="s">
        <v>710</v>
      </c>
      <c r="F30" s="1277"/>
      <c r="G30" s="1277"/>
      <c r="H30" s="1277"/>
      <c r="I30" s="413"/>
    </row>
    <row r="31" spans="1:12" ht="20.100000000000001" customHeight="1">
      <c r="A31" s="285"/>
      <c r="C31" s="86"/>
      <c r="D31" s="187" t="s">
        <v>452</v>
      </c>
      <c r="E31" s="296"/>
      <c r="F31" s="295"/>
      <c r="G31" s="295" t="s">
        <v>458</v>
      </c>
      <c r="H31" s="314"/>
      <c r="I31" s="1206" t="s">
        <v>480</v>
      </c>
    </row>
    <row r="32" spans="1:12" ht="15" customHeight="1">
      <c r="A32" s="285"/>
      <c r="C32" s="86"/>
      <c r="D32" s="114"/>
      <c r="E32" s="300" t="s">
        <v>328</v>
      </c>
      <c r="F32" s="297"/>
      <c r="G32" s="297"/>
      <c r="H32" s="298"/>
      <c r="I32" s="1208"/>
    </row>
    <row r="33" spans="1:12" s="174" customFormat="1" ht="3" customHeight="1">
      <c r="A33" s="285"/>
      <c r="K33" s="290"/>
      <c r="L33" s="290"/>
    </row>
    <row r="34" spans="1:12" ht="24.75" customHeight="1">
      <c r="D34" s="299">
        <v>1</v>
      </c>
      <c r="E34" s="1199" t="s">
        <v>709</v>
      </c>
      <c r="F34" s="1199"/>
      <c r="G34" s="1199"/>
      <c r="H34" s="1199"/>
      <c r="I34" s="1199"/>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6"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8"/>
    </row>
    <row r="14" spans="1:14" ht="3" customHeight="1">
      <c r="A14" s="131"/>
      <c r="B14" s="131"/>
      <c r="C14" s="131"/>
    </row>
    <row r="15" spans="1:14" ht="27.75" customHeight="1">
      <c r="E15" s="1281" t="s">
        <v>595</v>
      </c>
      <c r="F15" s="1281"/>
      <c r="G15" s="1281"/>
      <c r="H15" s="1281"/>
      <c r="I15" s="1281"/>
      <c r="J15" s="128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3" t="s">
        <v>315</v>
      </c>
      <c r="E15" s="128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0" t="s">
        <v>491</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4"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8" t="str">
        <f>IF(dateCh="","",dateCh)</f>
        <v>16.12.2019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108"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108" t="str">
        <f>IF('Перечень тарифов'!F21="","наименование отсутствует","" &amp; 'Перечень тарифов'!F21 &amp; "")</f>
        <v>Передача. Тепловая энергия</v>
      </c>
      <c r="I9" s="818" t="s">
        <v>589</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114" t="s">
        <v>458</v>
      </c>
      <c r="I10" s="818"/>
      <c r="J10" s="617"/>
      <c r="K10" s="1015"/>
      <c r="L10" s="1015"/>
      <c r="M10" s="1015"/>
      <c r="N10" s="1015"/>
      <c r="O10" s="1015"/>
      <c r="P10" s="1015"/>
      <c r="Q10" s="1015"/>
      <c r="R10" s="1015"/>
      <c r="S10" s="1015"/>
      <c r="T10" s="1015"/>
    </row>
    <row r="11" spans="1:20" s="1009" customFormat="1" ht="18.75">
      <c r="A11" s="1204"/>
      <c r="B11" s="1204">
        <v>1</v>
      </c>
      <c r="C11" s="1106"/>
      <c r="D11" s="1106"/>
      <c r="F11" s="1031" t="str">
        <f>"4."&amp;mergeValue(A11) &amp;"."&amp;mergeValue(B11)</f>
        <v>4.1.1</v>
      </c>
      <c r="G11" s="832" t="s">
        <v>593</v>
      </c>
      <c r="H11" s="1108"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106"/>
      <c r="F12" s="1031" t="str">
        <f>"4."&amp;mergeValue(A12) &amp;"."&amp;mergeValue(B12)&amp;"."&amp;mergeValue(C12)</f>
        <v>4.1.1.1</v>
      </c>
      <c r="G12" s="819" t="s">
        <v>497</v>
      </c>
      <c r="H12" s="1108"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4"/>
      <c r="B13" s="1204"/>
      <c r="C13" s="1204"/>
      <c r="D13" s="1106">
        <v>1</v>
      </c>
      <c r="F13" s="1031" t="str">
        <f>"4."&amp;mergeValue(A13) &amp;"."&amp;mergeValue(B13)&amp;"."&amp;mergeValue(C13)&amp;"."&amp;mergeValue(D13)</f>
        <v>4.1.1.1.1</v>
      </c>
      <c r="G13" s="820" t="s">
        <v>498</v>
      </c>
      <c r="H13" s="1108" t="str">
        <f>IF(Территории!R14="","","" &amp; Территории!R14 &amp; "")</f>
        <v>Город Казань (92701000)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9" t="s">
        <v>594</v>
      </c>
      <c r="H15" s="1199"/>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0" t="s">
        <v>55</v>
      </c>
      <c r="E7" s="1280"/>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40"/>
    </row>
    <row r="3" spans="2:5" ht="3" customHeight="1"/>
    <row r="4" spans="2:5" ht="21.75" customHeight="1" thickBot="1">
      <c r="B4" s="1125" t="s">
        <v>1</v>
      </c>
      <c r="C4" s="1125" t="s">
        <v>91</v>
      </c>
      <c r="D4" s="1125"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43815.452199074076</v>
      </c>
      <c r="B2" s="12" t="s">
        <v>775</v>
      </c>
      <c r="C2" s="12" t="s">
        <v>442</v>
      </c>
    </row>
    <row r="3" spans="1:4">
      <c r="A3" s="1117">
        <v>43815.452222222222</v>
      </c>
      <c r="B3" s="12" t="s">
        <v>776</v>
      </c>
      <c r="C3" s="12" t="s">
        <v>442</v>
      </c>
    </row>
    <row r="4" spans="1:4">
      <c r="A4" s="1117">
        <v>43815.452650462961</v>
      </c>
      <c r="B4" s="12" t="s">
        <v>775</v>
      </c>
      <c r="C4" s="12" t="s">
        <v>442</v>
      </c>
    </row>
    <row r="5" spans="1:4">
      <c r="A5" s="1117">
        <v>43815.452662037038</v>
      </c>
      <c r="B5" s="12" t="s">
        <v>776</v>
      </c>
      <c r="C5" s="12" t="s">
        <v>442</v>
      </c>
    </row>
    <row r="6" spans="1:4">
      <c r="A6" s="1117">
        <v>43815.456331018519</v>
      </c>
      <c r="B6" s="12" t="s">
        <v>775</v>
      </c>
      <c r="C6" s="12" t="s">
        <v>442</v>
      </c>
    </row>
    <row r="7" spans="1:4">
      <c r="A7" s="1117">
        <v>43815.456342592595</v>
      </c>
      <c r="B7" s="12" t="s">
        <v>776</v>
      </c>
      <c r="C7"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1"/>
      <c r="F9" s="1303"/>
      <c r="G9" s="1307" t="s">
        <v>85</v>
      </c>
      <c r="H9" s="1173"/>
      <c r="I9" s="1173">
        <v>1</v>
      </c>
      <c r="J9" s="1296"/>
      <c r="K9" s="1231" t="s">
        <v>85</v>
      </c>
      <c r="L9" s="1167"/>
      <c r="M9" s="1167" t="s">
        <v>93</v>
      </c>
      <c r="N9" s="1299"/>
      <c r="O9" s="1231" t="s">
        <v>85</v>
      </c>
      <c r="P9" s="1167"/>
      <c r="Q9" s="1167" t="s">
        <v>93</v>
      </c>
      <c r="R9" s="1300"/>
      <c r="S9" s="1231" t="s">
        <v>85</v>
      </c>
      <c r="T9" s="1089"/>
      <c r="U9" s="1089" t="s">
        <v>93</v>
      </c>
      <c r="V9" s="1113"/>
      <c r="W9" s="308"/>
    </row>
    <row r="10" spans="1:23" s="741" customFormat="1" ht="17.100000000000001" customHeight="1">
      <c r="A10" s="205"/>
      <c r="C10" s="159"/>
      <c r="D10" s="1173"/>
      <c r="E10" s="1301"/>
      <c r="F10" s="1303"/>
      <c r="G10" s="1307"/>
      <c r="H10" s="1173"/>
      <c r="I10" s="1173"/>
      <c r="J10" s="1296"/>
      <c r="K10" s="1231"/>
      <c r="L10" s="1167"/>
      <c r="M10" s="1167"/>
      <c r="N10" s="1299"/>
      <c r="O10" s="1231"/>
      <c r="P10" s="1167"/>
      <c r="Q10" s="1167"/>
      <c r="R10" s="1300"/>
      <c r="S10" s="1231"/>
      <c r="T10" s="1091"/>
      <c r="U10" s="746"/>
      <c r="V10" s="747" t="s">
        <v>717</v>
      </c>
      <c r="W10" s="748"/>
    </row>
    <row r="11" spans="1:23" s="102" customFormat="1" ht="17.100000000000001" customHeight="1">
      <c r="A11" s="205"/>
      <c r="C11" s="159"/>
      <c r="D11" s="1171"/>
      <c r="E11" s="1302"/>
      <c r="F11" s="1304"/>
      <c r="G11" s="1171"/>
      <c r="H11" s="1171"/>
      <c r="I11" s="1171"/>
      <c r="J11" s="1297"/>
      <c r="K11" s="1171"/>
      <c r="L11" s="1171"/>
      <c r="M11" s="1171"/>
      <c r="N11" s="1300"/>
      <c r="O11" s="1171"/>
      <c r="P11" s="1090"/>
      <c r="Q11" s="746"/>
      <c r="R11" s="747" t="s">
        <v>716</v>
      </c>
      <c r="S11" s="743"/>
      <c r="T11" s="743"/>
      <c r="U11" s="743"/>
      <c r="V11" s="743"/>
      <c r="W11" s="748"/>
    </row>
    <row r="12" spans="1:23" s="102" customFormat="1" ht="17.100000000000001" customHeight="1">
      <c r="A12" s="205"/>
      <c r="C12" s="159"/>
      <c r="D12" s="1171"/>
      <c r="E12" s="1302"/>
      <c r="F12" s="1304"/>
      <c r="G12" s="1171"/>
      <c r="H12" s="1171"/>
      <c r="I12" s="1171"/>
      <c r="J12" s="1297"/>
      <c r="K12" s="1171"/>
      <c r="L12" s="746"/>
      <c r="M12" s="747"/>
      <c r="N12" s="747" t="s">
        <v>412</v>
      </c>
      <c r="O12" s="747"/>
      <c r="P12" s="747"/>
      <c r="Q12" s="747"/>
      <c r="R12" s="747"/>
      <c r="S12" s="743"/>
      <c r="T12" s="743"/>
      <c r="U12" s="743"/>
      <c r="V12" s="743"/>
      <c r="W12" s="748"/>
    </row>
    <row r="13" spans="1:23" s="102" customFormat="1" ht="17.25" customHeight="1">
      <c r="A13" s="205"/>
      <c r="C13" s="159"/>
      <c r="D13" s="1171"/>
      <c r="E13" s="1302"/>
      <c r="F13" s="1304"/>
      <c r="G13" s="117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5"/>
      <c r="E15" s="1305"/>
      <c r="F15" s="1306"/>
      <c r="G15" s="1308"/>
      <c r="H15" s="1173"/>
      <c r="I15" s="1173">
        <v>1</v>
      </c>
      <c r="J15" s="1296"/>
      <c r="K15" s="1231" t="s">
        <v>85</v>
      </c>
      <c r="L15" s="1167"/>
      <c r="M15" s="1167" t="s">
        <v>93</v>
      </c>
      <c r="N15" s="1299"/>
      <c r="O15" s="1231" t="s">
        <v>85</v>
      </c>
      <c r="P15" s="1167"/>
      <c r="Q15" s="1167" t="s">
        <v>93</v>
      </c>
      <c r="R15" s="1300"/>
      <c r="S15" s="1231" t="s">
        <v>85</v>
      </c>
      <c r="T15" s="1089"/>
      <c r="U15" s="1089" t="s">
        <v>93</v>
      </c>
      <c r="V15" s="1113"/>
      <c r="W15" s="308"/>
    </row>
    <row r="16" spans="1:23" s="744" customFormat="1" ht="16.5" customHeight="1">
      <c r="A16" s="750"/>
      <c r="B16" s="745"/>
      <c r="C16" s="749"/>
      <c r="D16" s="1295"/>
      <c r="E16" s="1305"/>
      <c r="F16" s="1306"/>
      <c r="G16" s="1308"/>
      <c r="H16" s="1173"/>
      <c r="I16" s="1173"/>
      <c r="J16" s="1296"/>
      <c r="K16" s="1231"/>
      <c r="L16" s="1167"/>
      <c r="M16" s="1167"/>
      <c r="N16" s="1299"/>
      <c r="O16" s="1231"/>
      <c r="P16" s="1167"/>
      <c r="Q16" s="1167"/>
      <c r="R16" s="1300"/>
      <c r="S16" s="1231"/>
      <c r="T16" s="1091"/>
      <c r="U16" s="746"/>
      <c r="V16" s="747" t="s">
        <v>717</v>
      </c>
      <c r="W16" s="748"/>
    </row>
    <row r="17" spans="1:36" ht="17.100000000000001" customHeight="1">
      <c r="A17" s="205"/>
      <c r="B17" s="102"/>
      <c r="C17" s="159"/>
      <c r="D17" s="1295"/>
      <c r="E17" s="1305"/>
      <c r="F17" s="1306"/>
      <c r="G17" s="1308"/>
      <c r="H17" s="1173"/>
      <c r="I17" s="1173"/>
      <c r="J17" s="1297"/>
      <c r="K17" s="1231"/>
      <c r="L17" s="1167"/>
      <c r="M17" s="1167"/>
      <c r="N17" s="1300"/>
      <c r="O17" s="1231"/>
      <c r="P17" s="1090"/>
      <c r="Q17" s="746"/>
      <c r="R17" s="747" t="s">
        <v>716</v>
      </c>
      <c r="S17" s="743"/>
      <c r="T17" s="743"/>
      <c r="U17" s="743"/>
      <c r="V17" s="743"/>
      <c r="W17" s="748"/>
    </row>
    <row r="18" spans="1:36" ht="17.100000000000001" customHeight="1">
      <c r="A18" s="205"/>
      <c r="B18" s="102"/>
      <c r="C18" s="159"/>
      <c r="D18" s="1295"/>
      <c r="E18" s="1305"/>
      <c r="F18" s="1306"/>
      <c r="G18" s="1308"/>
      <c r="H18" s="1173"/>
      <c r="I18" s="1173"/>
      <c r="J18" s="1297"/>
      <c r="K18" s="1231"/>
      <c r="L18" s="746"/>
      <c r="M18" s="747"/>
      <c r="N18" s="747" t="s">
        <v>412</v>
      </c>
      <c r="O18" s="747"/>
      <c r="P18" s="747"/>
      <c r="Q18" s="747"/>
      <c r="R18" s="747"/>
      <c r="S18" s="743"/>
      <c r="T18" s="743"/>
      <c r="U18" s="743"/>
      <c r="V18" s="743"/>
      <c r="W18" s="748"/>
    </row>
    <row r="19" spans="1:36" ht="17.100000000000001" customHeight="1">
      <c r="A19" s="205"/>
      <c r="B19" s="102"/>
      <c r="C19" s="159"/>
      <c r="D19" s="1295"/>
      <c r="E19" s="1305"/>
      <c r="F19" s="1306"/>
      <c r="G19" s="1308"/>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8" t="s">
        <v>298</v>
      </c>
      <c r="P27" s="1298"/>
      <c r="Q27" s="1298"/>
      <c r="R27" s="1259" t="s">
        <v>270</v>
      </c>
      <c r="S27" s="1259"/>
      <c r="T27" s="1259"/>
      <c r="U27" s="1216" t="s">
        <v>341</v>
      </c>
      <c r="W27" s="1309"/>
    </row>
    <row r="28" spans="1:36" ht="17.100000000000001" customHeight="1">
      <c r="O28" s="1260" t="s">
        <v>606</v>
      </c>
      <c r="P28" s="1260" t="s">
        <v>271</v>
      </c>
      <c r="Q28" s="1260"/>
      <c r="R28" s="1259"/>
      <c r="S28" s="1259"/>
      <c r="T28" s="1259"/>
      <c r="U28" s="1216"/>
      <c r="W28" s="1309"/>
    </row>
    <row r="29" spans="1:36" ht="37.5" customHeight="1">
      <c r="O29" s="1260"/>
      <c r="P29" s="104" t="s">
        <v>607</v>
      </c>
      <c r="Q29" s="104" t="s">
        <v>6</v>
      </c>
      <c r="R29" s="105" t="s">
        <v>274</v>
      </c>
      <c r="S29" s="1261" t="s">
        <v>273</v>
      </c>
      <c r="T29" s="1261"/>
      <c r="U29" s="1216"/>
      <c r="W29" s="1309"/>
    </row>
    <row r="30" spans="1:36" ht="17.100000000000001" customHeight="1">
      <c r="G30" s="157"/>
      <c r="H30" s="157"/>
      <c r="I30" s="157"/>
      <c r="J30" s="157"/>
      <c r="K30" s="157"/>
      <c r="L30" s="122"/>
      <c r="M30" s="433" t="s">
        <v>183</v>
      </c>
      <c r="N30" s="434"/>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5" customFormat="1" ht="22.5">
      <c r="A31" s="1235">
        <v>1</v>
      </c>
      <c r="B31" s="849"/>
      <c r="C31" s="849"/>
      <c r="D31" s="849"/>
      <c r="E31" s="850"/>
      <c r="F31" s="851"/>
      <c r="G31" s="851"/>
      <c r="H31" s="851"/>
      <c r="I31" s="852"/>
      <c r="J31" s="847"/>
      <c r="K31" s="854"/>
      <c r="L31" s="595">
        <f>mergeValue(A31)</f>
        <v>1</v>
      </c>
      <c r="M31" s="643" t="s">
        <v>20</v>
      </c>
      <c r="N31" s="648"/>
      <c r="O31" s="1291"/>
      <c r="P31" s="1292"/>
      <c r="Q31" s="1292"/>
      <c r="R31" s="1292"/>
      <c r="S31" s="1292"/>
      <c r="T31" s="1292"/>
      <c r="U31" s="1292"/>
      <c r="V31" s="129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5"/>
      <c r="B32" s="1235">
        <v>1</v>
      </c>
      <c r="C32" s="849"/>
      <c r="D32" s="849"/>
      <c r="E32" s="851"/>
      <c r="F32" s="851"/>
      <c r="G32" s="851"/>
      <c r="H32" s="851"/>
      <c r="I32" s="846"/>
      <c r="J32" s="845"/>
      <c r="K32" s="848"/>
      <c r="L32" s="595" t="str">
        <f>mergeValue(A32) &amp;"."&amp; mergeValue(B32)</f>
        <v>1.1</v>
      </c>
      <c r="M32" s="548" t="s">
        <v>16</v>
      </c>
      <c r="N32" s="648"/>
      <c r="O32" s="1291"/>
      <c r="P32" s="1292"/>
      <c r="Q32" s="1292"/>
      <c r="R32" s="1292"/>
      <c r="S32" s="1292"/>
      <c r="T32" s="1292"/>
      <c r="U32" s="1292"/>
      <c r="V32" s="129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5"/>
      <c r="B33" s="1235"/>
      <c r="C33" s="1235">
        <v>1</v>
      </c>
      <c r="D33" s="849"/>
      <c r="E33" s="851"/>
      <c r="F33" s="851"/>
      <c r="G33" s="851"/>
      <c r="H33" s="851"/>
      <c r="I33" s="853"/>
      <c r="J33" s="845"/>
      <c r="K33" s="848"/>
      <c r="L33" s="595" t="str">
        <f>mergeValue(A33) &amp;"."&amp; mergeValue(B33)&amp;"."&amp; mergeValue(C33)</f>
        <v>1.1.1</v>
      </c>
      <c r="M33" s="549" t="s">
        <v>7</v>
      </c>
      <c r="N33" s="648"/>
      <c r="O33" s="1291"/>
      <c r="P33" s="1292"/>
      <c r="Q33" s="1292"/>
      <c r="R33" s="1292"/>
      <c r="S33" s="1292"/>
      <c r="T33" s="1292"/>
      <c r="U33" s="1292"/>
      <c r="V33" s="1293"/>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5"/>
      <c r="B34" s="1235"/>
      <c r="C34" s="1235"/>
      <c r="D34" s="1235">
        <v>1</v>
      </c>
      <c r="E34" s="851"/>
      <c r="F34" s="851"/>
      <c r="G34" s="851"/>
      <c r="H34" s="851"/>
      <c r="I34" s="853"/>
      <c r="J34" s="845"/>
      <c r="K34" s="848"/>
      <c r="L34" s="595" t="str">
        <f>mergeValue(A34) &amp;"."&amp; mergeValue(B34)&amp;"."&amp; mergeValue(C34)&amp;"."&amp; mergeValue(D34)</f>
        <v>1.1.1.1</v>
      </c>
      <c r="M34" s="550" t="s">
        <v>22</v>
      </c>
      <c r="N34" s="648"/>
      <c r="O34" s="1291"/>
      <c r="P34" s="1292"/>
      <c r="Q34" s="1292"/>
      <c r="R34" s="1292"/>
      <c r="S34" s="1292"/>
      <c r="T34" s="1292"/>
      <c r="U34" s="1292"/>
      <c r="V34" s="1293"/>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5"/>
      <c r="B35" s="1235"/>
      <c r="C35" s="1235"/>
      <c r="D35" s="1235"/>
      <c r="E35" s="1235">
        <v>1</v>
      </c>
      <c r="F35" s="851"/>
      <c r="G35" s="851"/>
      <c r="H35" s="849">
        <v>1</v>
      </c>
      <c r="I35" s="1235">
        <v>1</v>
      </c>
      <c r="J35" s="851"/>
      <c r="K35" s="856"/>
      <c r="L35" s="595" t="str">
        <f>mergeValue(A35) &amp;"."&amp; mergeValue(B35)&amp;"."&amp; mergeValue(C35)&amp;"."&amp; mergeValue(D35)&amp;"."&amp; mergeValue(E35)</f>
        <v>1.1.1.1.1</v>
      </c>
      <c r="M35" s="556" t="s">
        <v>9</v>
      </c>
      <c r="N35" s="648"/>
      <c r="O35" s="1238"/>
      <c r="P35" s="1239"/>
      <c r="Q35" s="1239"/>
      <c r="R35" s="1239"/>
      <c r="S35" s="1239"/>
      <c r="T35" s="1239"/>
      <c r="U35" s="1239"/>
      <c r="V35" s="1240"/>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5"/>
      <c r="B36" s="1235"/>
      <c r="C36" s="1235"/>
      <c r="D36" s="1235"/>
      <c r="E36" s="1235"/>
      <c r="F36" s="1235">
        <v>1</v>
      </c>
      <c r="G36" s="849"/>
      <c r="H36" s="849"/>
      <c r="I36" s="1235"/>
      <c r="J36" s="1235">
        <v>1</v>
      </c>
      <c r="K36" s="857"/>
      <c r="L36" s="595" t="str">
        <f>mergeValue(A36) &amp;"."&amp; mergeValue(B36)&amp;"."&amp; mergeValue(C36)&amp;"."&amp; mergeValue(D36)&amp;"."&amp; mergeValue(E36)&amp;"."&amp; mergeValue(F36)</f>
        <v>1.1.1.1.1.1</v>
      </c>
      <c r="M36" s="557" t="s">
        <v>10</v>
      </c>
      <c r="N36" s="648"/>
      <c r="O36" s="1238"/>
      <c r="P36" s="1239"/>
      <c r="Q36" s="1239"/>
      <c r="R36" s="1239"/>
      <c r="S36" s="1239"/>
      <c r="T36" s="1239"/>
      <c r="U36" s="1239"/>
      <c r="V36" s="1240"/>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5"/>
      <c r="B37" s="1235"/>
      <c r="C37" s="1235"/>
      <c r="D37" s="1235"/>
      <c r="E37" s="1235"/>
      <c r="F37" s="1235"/>
      <c r="G37" s="849">
        <v>1</v>
      </c>
      <c r="H37" s="849"/>
      <c r="I37" s="1235"/>
      <c r="J37" s="1235"/>
      <c r="K37" s="857">
        <v>1</v>
      </c>
      <c r="L37" s="595" t="str">
        <f>mergeValue(A37) &amp;"."&amp; mergeValue(B37)&amp;"."&amp; mergeValue(C37)&amp;"."&amp; mergeValue(D37)&amp;"."&amp; mergeValue(E37)&amp;"."&amp; mergeValue(F37)&amp;"."&amp; mergeValue(G37)</f>
        <v>1.1.1.1.1.1.1</v>
      </c>
      <c r="M37" s="1071"/>
      <c r="N37" s="648"/>
      <c r="O37" s="564"/>
      <c r="P37" s="564"/>
      <c r="Q37" s="1096"/>
      <c r="R37" s="1230"/>
      <c r="S37" s="1231" t="s">
        <v>84</v>
      </c>
      <c r="T37" s="1230"/>
      <c r="U37" s="1231" t="s">
        <v>84</v>
      </c>
      <c r="V37" s="564"/>
      <c r="W37" s="1205"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5"/>
      <c r="B38" s="1235"/>
      <c r="C38" s="1235"/>
      <c r="D38" s="1235"/>
      <c r="E38" s="1235"/>
      <c r="F38" s="1235"/>
      <c r="G38" s="849"/>
      <c r="H38" s="849"/>
      <c r="I38" s="1235"/>
      <c r="J38" s="1235"/>
      <c r="K38" s="857"/>
      <c r="L38" s="602"/>
      <c r="M38" s="648"/>
      <c r="N38" s="648"/>
      <c r="O38" s="564"/>
      <c r="P38" s="564"/>
      <c r="Q38" s="586" t="str">
        <f>R37 &amp; "-" &amp; T37</f>
        <v>-</v>
      </c>
      <c r="R38" s="1230"/>
      <c r="S38" s="1231"/>
      <c r="T38" s="1230"/>
      <c r="U38" s="1231"/>
      <c r="V38" s="564"/>
      <c r="W38" s="1205"/>
      <c r="X38" s="587"/>
      <c r="Y38" s="591"/>
      <c r="Z38" s="591" t="str">
        <f t="shared" si="0"/>
        <v/>
      </c>
      <c r="AA38" s="591"/>
      <c r="AB38" s="591"/>
      <c r="AC38" s="591"/>
      <c r="AD38" s="587"/>
      <c r="AE38" s="587"/>
      <c r="AF38" s="587"/>
      <c r="AG38" s="587"/>
      <c r="AH38" s="587"/>
      <c r="AI38" s="587"/>
      <c r="AJ38" s="587"/>
    </row>
    <row r="39" spans="1:36" s="525" customFormat="1" ht="15" customHeight="1">
      <c r="A39" s="1235"/>
      <c r="B39" s="1235"/>
      <c r="C39" s="1235"/>
      <c r="D39" s="1235"/>
      <c r="E39" s="1235"/>
      <c r="F39" s="1235"/>
      <c r="G39" s="851"/>
      <c r="H39" s="849"/>
      <c r="I39" s="1235"/>
      <c r="J39" s="1235"/>
      <c r="K39" s="856"/>
      <c r="L39" s="540"/>
      <c r="M39" s="559" t="s">
        <v>25</v>
      </c>
      <c r="N39" s="566"/>
      <c r="O39" s="566"/>
      <c r="P39" s="566"/>
      <c r="Q39" s="566"/>
      <c r="R39" s="566"/>
      <c r="S39" s="566"/>
      <c r="T39" s="566"/>
      <c r="U39" s="566"/>
      <c r="V39" s="562"/>
      <c r="W39" s="1205"/>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5"/>
      <c r="B40" s="1235"/>
      <c r="C40" s="1235"/>
      <c r="D40" s="1235"/>
      <c r="E40" s="1235"/>
      <c r="F40" s="851"/>
      <c r="G40" s="851"/>
      <c r="H40" s="849"/>
      <c r="I40" s="1235"/>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5"/>
      <c r="B41" s="1235"/>
      <c r="C41" s="1235"/>
      <c r="D41" s="1235"/>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5"/>
      <c r="B42" s="1235"/>
      <c r="C42" s="1235"/>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5"/>
      <c r="B43" s="1235"/>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5"/>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5">
        <v>1</v>
      </c>
      <c r="B49" s="867"/>
      <c r="C49" s="867"/>
      <c r="D49" s="867"/>
      <c r="E49" s="868"/>
      <c r="F49" s="869"/>
      <c r="G49" s="869"/>
      <c r="H49" s="869"/>
      <c r="I49" s="870"/>
      <c r="J49" s="865"/>
      <c r="K49" s="872"/>
      <c r="L49" s="595">
        <f>mergeValue(A49)</f>
        <v>1</v>
      </c>
      <c r="M49" s="643" t="s">
        <v>20</v>
      </c>
      <c r="N49" s="648"/>
      <c r="O49" s="1291"/>
      <c r="P49" s="1292"/>
      <c r="Q49" s="1292"/>
      <c r="R49" s="1292"/>
      <c r="S49" s="1292"/>
      <c r="T49" s="1292"/>
      <c r="U49" s="1292"/>
      <c r="V49" s="129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5"/>
      <c r="B50" s="1235">
        <v>1</v>
      </c>
      <c r="C50" s="867"/>
      <c r="D50" s="867"/>
      <c r="E50" s="869"/>
      <c r="F50" s="869"/>
      <c r="G50" s="869"/>
      <c r="H50" s="869"/>
      <c r="I50" s="864"/>
      <c r="J50" s="863"/>
      <c r="K50" s="866"/>
      <c r="L50" s="595" t="str">
        <f>mergeValue(A50) &amp;"."&amp; mergeValue(B50)</f>
        <v>1.1</v>
      </c>
      <c r="M50" s="548" t="s">
        <v>16</v>
      </c>
      <c r="N50" s="648"/>
      <c r="O50" s="1291"/>
      <c r="P50" s="1292"/>
      <c r="Q50" s="1292"/>
      <c r="R50" s="1292"/>
      <c r="S50" s="1292"/>
      <c r="T50" s="1292"/>
      <c r="U50" s="1292"/>
      <c r="V50" s="129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5"/>
      <c r="B51" s="1235"/>
      <c r="C51" s="1235">
        <v>1</v>
      </c>
      <c r="D51" s="867"/>
      <c r="E51" s="869"/>
      <c r="F51" s="869"/>
      <c r="G51" s="869"/>
      <c r="H51" s="869"/>
      <c r="I51" s="871"/>
      <c r="J51" s="863"/>
      <c r="K51" s="866"/>
      <c r="L51" s="595" t="str">
        <f>mergeValue(A51) &amp;"."&amp; mergeValue(B51)&amp;"."&amp; mergeValue(C51)</f>
        <v>1.1.1</v>
      </c>
      <c r="M51" s="549" t="s">
        <v>7</v>
      </c>
      <c r="N51" s="648"/>
      <c r="O51" s="1291"/>
      <c r="P51" s="1292"/>
      <c r="Q51" s="1292"/>
      <c r="R51" s="1292"/>
      <c r="S51" s="1292"/>
      <c r="T51" s="1292"/>
      <c r="U51" s="1292"/>
      <c r="V51" s="1293"/>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5"/>
      <c r="B52" s="1235"/>
      <c r="C52" s="1235"/>
      <c r="D52" s="1235">
        <v>1</v>
      </c>
      <c r="E52" s="869"/>
      <c r="F52" s="869"/>
      <c r="G52" s="869"/>
      <c r="H52" s="869"/>
      <c r="I52" s="871"/>
      <c r="J52" s="863"/>
      <c r="K52" s="866"/>
      <c r="L52" s="595" t="str">
        <f>mergeValue(A52) &amp;"."&amp; mergeValue(B52)&amp;"."&amp; mergeValue(C52)&amp;"."&amp; mergeValue(D52)</f>
        <v>1.1.1.1</v>
      </c>
      <c r="M52" s="550" t="s">
        <v>22</v>
      </c>
      <c r="N52" s="648"/>
      <c r="O52" s="1291"/>
      <c r="P52" s="1292"/>
      <c r="Q52" s="1292"/>
      <c r="R52" s="1292"/>
      <c r="S52" s="1292"/>
      <c r="T52" s="1292"/>
      <c r="U52" s="1292"/>
      <c r="V52" s="1293"/>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5"/>
      <c r="B53" s="1235"/>
      <c r="C53" s="1235"/>
      <c r="D53" s="1235"/>
      <c r="E53" s="1235">
        <v>1</v>
      </c>
      <c r="F53" s="869"/>
      <c r="G53" s="869"/>
      <c r="H53" s="867">
        <v>1</v>
      </c>
      <c r="I53" s="1235">
        <v>1</v>
      </c>
      <c r="J53" s="869"/>
      <c r="K53" s="874"/>
      <c r="L53" s="595" t="str">
        <f>mergeValue(A53) &amp;"."&amp; mergeValue(B53)&amp;"."&amp; mergeValue(C53)&amp;"."&amp; mergeValue(D53)&amp;"."&amp; mergeValue(E53)</f>
        <v>1.1.1.1.1</v>
      </c>
      <c r="M53" s="556" t="s">
        <v>9</v>
      </c>
      <c r="N53" s="648"/>
      <c r="O53" s="1238"/>
      <c r="P53" s="1239"/>
      <c r="Q53" s="1239"/>
      <c r="R53" s="1239"/>
      <c r="S53" s="1239"/>
      <c r="T53" s="1239"/>
      <c r="U53" s="1239"/>
      <c r="V53" s="1240"/>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5"/>
      <c r="B54" s="1235"/>
      <c r="C54" s="1235"/>
      <c r="D54" s="1235"/>
      <c r="E54" s="1235"/>
      <c r="F54" s="1235">
        <v>1</v>
      </c>
      <c r="G54" s="867"/>
      <c r="H54" s="867"/>
      <c r="I54" s="1235"/>
      <c r="J54" s="1235">
        <v>1</v>
      </c>
      <c r="K54" s="875"/>
      <c r="L54" s="595" t="str">
        <f>mergeValue(A54) &amp;"."&amp; mergeValue(B54)&amp;"."&amp; mergeValue(C54)&amp;"."&amp; mergeValue(D54)&amp;"."&amp; mergeValue(E54)&amp;"."&amp; mergeValue(F54)</f>
        <v>1.1.1.1.1.1</v>
      </c>
      <c r="M54" s="557" t="s">
        <v>10</v>
      </c>
      <c r="N54" s="648"/>
      <c r="O54" s="1238"/>
      <c r="P54" s="1239"/>
      <c r="Q54" s="1239"/>
      <c r="R54" s="1239"/>
      <c r="S54" s="1239"/>
      <c r="T54" s="1239"/>
      <c r="U54" s="1239"/>
      <c r="V54" s="1240"/>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5"/>
      <c r="B55" s="1235"/>
      <c r="C55" s="1235"/>
      <c r="D55" s="1235"/>
      <c r="E55" s="1235"/>
      <c r="F55" s="1235"/>
      <c r="G55" s="867">
        <v>1</v>
      </c>
      <c r="H55" s="867"/>
      <c r="I55" s="1235"/>
      <c r="J55" s="1235"/>
      <c r="K55" s="875">
        <v>1</v>
      </c>
      <c r="L55" s="595" t="str">
        <f>mergeValue(A55) &amp;"."&amp; mergeValue(B55)&amp;"."&amp; mergeValue(C55)&amp;"."&amp; mergeValue(D55)&amp;"."&amp; mergeValue(E55)&amp;"."&amp; mergeValue(F55)&amp;"."&amp; mergeValue(G55)</f>
        <v>1.1.1.1.1.1.1</v>
      </c>
      <c r="M55" s="1071"/>
      <c r="N55" s="648"/>
      <c r="O55" s="564"/>
      <c r="P55" s="564"/>
      <c r="Q55" s="1096"/>
      <c r="R55" s="1230"/>
      <c r="S55" s="1231" t="s">
        <v>84</v>
      </c>
      <c r="T55" s="1230"/>
      <c r="U55" s="1231" t="s">
        <v>84</v>
      </c>
      <c r="V55" s="564"/>
      <c r="W55" s="1205"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5"/>
      <c r="B56" s="1235"/>
      <c r="C56" s="1235"/>
      <c r="D56" s="1235"/>
      <c r="E56" s="1235"/>
      <c r="F56" s="1235"/>
      <c r="G56" s="867"/>
      <c r="H56" s="867"/>
      <c r="I56" s="1235"/>
      <c r="J56" s="1235"/>
      <c r="K56" s="875"/>
      <c r="L56" s="602"/>
      <c r="M56" s="648"/>
      <c r="N56" s="648"/>
      <c r="O56" s="564"/>
      <c r="P56" s="564"/>
      <c r="Q56" s="586" t="str">
        <f>R55 &amp; "-" &amp; T55</f>
        <v>-</v>
      </c>
      <c r="R56" s="1230"/>
      <c r="S56" s="1231"/>
      <c r="T56" s="1230"/>
      <c r="U56" s="1231"/>
      <c r="V56" s="564"/>
      <c r="W56" s="1205"/>
      <c r="X56" s="587"/>
      <c r="Y56" s="591"/>
      <c r="Z56" s="591" t="str">
        <f t="shared" si="1"/>
        <v/>
      </c>
      <c r="AA56" s="591"/>
      <c r="AB56" s="591"/>
      <c r="AC56" s="591"/>
      <c r="AD56" s="587"/>
      <c r="AE56" s="587"/>
      <c r="AF56" s="587"/>
      <c r="AG56" s="587"/>
      <c r="AH56" s="587"/>
      <c r="AI56" s="587"/>
      <c r="AJ56" s="587"/>
    </row>
    <row r="57" spans="1:36" s="525" customFormat="1" ht="15" customHeight="1">
      <c r="A57" s="1235"/>
      <c r="B57" s="1235"/>
      <c r="C57" s="1235"/>
      <c r="D57" s="1235"/>
      <c r="E57" s="1235"/>
      <c r="F57" s="1235"/>
      <c r="G57" s="869"/>
      <c r="H57" s="867"/>
      <c r="I57" s="1235"/>
      <c r="J57" s="1235"/>
      <c r="K57" s="874"/>
      <c r="L57" s="540"/>
      <c r="M57" s="559" t="s">
        <v>25</v>
      </c>
      <c r="N57" s="566"/>
      <c r="O57" s="566"/>
      <c r="P57" s="566"/>
      <c r="Q57" s="566"/>
      <c r="R57" s="566"/>
      <c r="S57" s="566"/>
      <c r="T57" s="566"/>
      <c r="U57" s="566"/>
      <c r="V57" s="562"/>
      <c r="W57" s="1205"/>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5"/>
      <c r="B58" s="1235"/>
      <c r="C58" s="1235"/>
      <c r="D58" s="1235"/>
      <c r="E58" s="1235"/>
      <c r="F58" s="869"/>
      <c r="G58" s="869"/>
      <c r="H58" s="867"/>
      <c r="I58" s="1235"/>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5"/>
      <c r="B59" s="1235"/>
      <c r="C59" s="1235"/>
      <c r="D59" s="1235"/>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5"/>
      <c r="B60" s="1235"/>
      <c r="C60" s="1235"/>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5"/>
      <c r="B61" s="1235"/>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5"/>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5">
        <v>1</v>
      </c>
      <c r="B67" s="885"/>
      <c r="C67" s="885"/>
      <c r="D67" s="885"/>
      <c r="E67" s="886"/>
      <c r="F67" s="887"/>
      <c r="G67" s="887"/>
      <c r="H67" s="887"/>
      <c r="I67" s="888"/>
      <c r="J67" s="883"/>
      <c r="K67" s="890"/>
      <c r="L67" s="595">
        <f>mergeValue(A67)</f>
        <v>1</v>
      </c>
      <c r="M67" s="643" t="s">
        <v>20</v>
      </c>
      <c r="N67" s="648"/>
      <c r="O67" s="1291"/>
      <c r="P67" s="1292"/>
      <c r="Q67" s="1292"/>
      <c r="R67" s="1292"/>
      <c r="S67" s="1292"/>
      <c r="T67" s="1292"/>
      <c r="U67" s="1292"/>
      <c r="V67" s="129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5"/>
      <c r="B68" s="1235">
        <v>1</v>
      </c>
      <c r="C68" s="885"/>
      <c r="D68" s="885"/>
      <c r="E68" s="887"/>
      <c r="F68" s="887"/>
      <c r="G68" s="887"/>
      <c r="H68" s="887"/>
      <c r="I68" s="882"/>
      <c r="J68" s="881"/>
      <c r="K68" s="884"/>
      <c r="L68" s="595" t="str">
        <f>mergeValue(A68) &amp;"."&amp; mergeValue(B68)</f>
        <v>1.1</v>
      </c>
      <c r="M68" s="548" t="s">
        <v>16</v>
      </c>
      <c r="N68" s="648"/>
      <c r="O68" s="1291"/>
      <c r="P68" s="1292"/>
      <c r="Q68" s="1292"/>
      <c r="R68" s="1292"/>
      <c r="S68" s="1292"/>
      <c r="T68" s="1292"/>
      <c r="U68" s="1292"/>
      <c r="V68" s="129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5"/>
      <c r="B69" s="1235"/>
      <c r="C69" s="1235">
        <v>1</v>
      </c>
      <c r="D69" s="885"/>
      <c r="E69" s="887"/>
      <c r="F69" s="887"/>
      <c r="G69" s="887"/>
      <c r="H69" s="887"/>
      <c r="I69" s="889"/>
      <c r="J69" s="881"/>
      <c r="K69" s="884"/>
      <c r="L69" s="595" t="str">
        <f>mergeValue(A69) &amp;"."&amp; mergeValue(B69)&amp;"."&amp; mergeValue(C69)</f>
        <v>1.1.1</v>
      </c>
      <c r="M69" s="549" t="s">
        <v>7</v>
      </c>
      <c r="N69" s="648"/>
      <c r="O69" s="1291"/>
      <c r="P69" s="1292"/>
      <c r="Q69" s="1292"/>
      <c r="R69" s="1292"/>
      <c r="S69" s="1292"/>
      <c r="T69" s="1292"/>
      <c r="U69" s="1292"/>
      <c r="V69" s="1293"/>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5"/>
      <c r="B70" s="1235"/>
      <c r="C70" s="1235"/>
      <c r="D70" s="1235">
        <v>1</v>
      </c>
      <c r="E70" s="887"/>
      <c r="F70" s="887"/>
      <c r="G70" s="887"/>
      <c r="H70" s="887"/>
      <c r="I70" s="889"/>
      <c r="J70" s="881"/>
      <c r="K70" s="884"/>
      <c r="L70" s="595" t="str">
        <f>mergeValue(A70) &amp;"."&amp; mergeValue(B70)&amp;"."&amp; mergeValue(C70)&amp;"."&amp; mergeValue(D70)</f>
        <v>1.1.1.1</v>
      </c>
      <c r="M70" s="550" t="s">
        <v>22</v>
      </c>
      <c r="N70" s="648"/>
      <c r="O70" s="1291"/>
      <c r="P70" s="1292"/>
      <c r="Q70" s="1292"/>
      <c r="R70" s="1292"/>
      <c r="S70" s="1292"/>
      <c r="T70" s="1292"/>
      <c r="U70" s="1292"/>
      <c r="V70" s="1293"/>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5"/>
      <c r="B71" s="1235"/>
      <c r="C71" s="1235"/>
      <c r="D71" s="1235"/>
      <c r="E71" s="1235">
        <v>1</v>
      </c>
      <c r="F71" s="887"/>
      <c r="G71" s="887"/>
      <c r="H71" s="885">
        <v>1</v>
      </c>
      <c r="I71" s="1235">
        <v>1</v>
      </c>
      <c r="J71" s="887"/>
      <c r="K71" s="892"/>
      <c r="L71" s="595" t="str">
        <f>mergeValue(A71) &amp;"."&amp; mergeValue(B71)&amp;"."&amp; mergeValue(C71)&amp;"."&amp; mergeValue(D71)&amp;"."&amp; mergeValue(E71)</f>
        <v>1.1.1.1.1</v>
      </c>
      <c r="M71" s="556" t="s">
        <v>9</v>
      </c>
      <c r="N71" s="648"/>
      <c r="O71" s="1238"/>
      <c r="P71" s="1239"/>
      <c r="Q71" s="1239"/>
      <c r="R71" s="1239"/>
      <c r="S71" s="1239"/>
      <c r="T71" s="1239"/>
      <c r="U71" s="1239"/>
      <c r="V71" s="1240"/>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5"/>
      <c r="B72" s="1235"/>
      <c r="C72" s="1235"/>
      <c r="D72" s="1235"/>
      <c r="E72" s="1235"/>
      <c r="F72" s="1235">
        <v>1</v>
      </c>
      <c r="G72" s="885"/>
      <c r="H72" s="885"/>
      <c r="I72" s="1235"/>
      <c r="J72" s="1235">
        <v>1</v>
      </c>
      <c r="K72" s="893"/>
      <c r="L72" s="595" t="str">
        <f>mergeValue(A72) &amp;"."&amp; mergeValue(B72)&amp;"."&amp; mergeValue(C72)&amp;"."&amp; mergeValue(D72)&amp;"."&amp; mergeValue(E72)&amp;"."&amp; mergeValue(F72)</f>
        <v>1.1.1.1.1.1</v>
      </c>
      <c r="M72" s="557" t="s">
        <v>10</v>
      </c>
      <c r="N72" s="648"/>
      <c r="O72" s="1238"/>
      <c r="P72" s="1239"/>
      <c r="Q72" s="1239"/>
      <c r="R72" s="1239"/>
      <c r="S72" s="1239"/>
      <c r="T72" s="1239"/>
      <c r="U72" s="1239"/>
      <c r="V72" s="1240"/>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5"/>
      <c r="B73" s="1235"/>
      <c r="C73" s="1235"/>
      <c r="D73" s="1235"/>
      <c r="E73" s="1235"/>
      <c r="F73" s="1235"/>
      <c r="G73" s="885">
        <v>1</v>
      </c>
      <c r="H73" s="885"/>
      <c r="I73" s="1235"/>
      <c r="J73" s="1235"/>
      <c r="K73" s="893">
        <v>1</v>
      </c>
      <c r="L73" s="595" t="str">
        <f>mergeValue(A73) &amp;"."&amp; mergeValue(B73)&amp;"."&amp; mergeValue(C73)&amp;"."&amp; mergeValue(D73)&amp;"."&amp; mergeValue(E73)&amp;"."&amp; mergeValue(F73)&amp;"."&amp; mergeValue(G73)</f>
        <v>1.1.1.1.1.1.1</v>
      </c>
      <c r="M73" s="1071"/>
      <c r="N73" s="648"/>
      <c r="O73" s="564"/>
      <c r="P73" s="564"/>
      <c r="Q73" s="1096"/>
      <c r="R73" s="1230"/>
      <c r="S73" s="1231" t="s">
        <v>84</v>
      </c>
      <c r="T73" s="1230"/>
      <c r="U73" s="1231" t="s">
        <v>84</v>
      </c>
      <c r="V73" s="564"/>
      <c r="W73" s="1205"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5"/>
      <c r="B74" s="1235"/>
      <c r="C74" s="1235"/>
      <c r="D74" s="1235"/>
      <c r="E74" s="1235"/>
      <c r="F74" s="1235"/>
      <c r="G74" s="885"/>
      <c r="H74" s="885"/>
      <c r="I74" s="1235"/>
      <c r="J74" s="1235"/>
      <c r="K74" s="893"/>
      <c r="L74" s="602"/>
      <c r="M74" s="648"/>
      <c r="N74" s="648"/>
      <c r="O74" s="564"/>
      <c r="P74" s="564"/>
      <c r="Q74" s="586" t="str">
        <f>R73 &amp; "-" &amp; T73</f>
        <v>-</v>
      </c>
      <c r="R74" s="1230"/>
      <c r="S74" s="1231"/>
      <c r="T74" s="1230"/>
      <c r="U74" s="1231"/>
      <c r="V74" s="564"/>
      <c r="W74" s="1205"/>
      <c r="X74" s="587"/>
      <c r="Y74" s="591"/>
      <c r="Z74" s="591" t="str">
        <f t="shared" si="2"/>
        <v/>
      </c>
      <c r="AA74" s="591"/>
      <c r="AB74" s="591"/>
      <c r="AC74" s="591"/>
      <c r="AD74" s="587"/>
      <c r="AE74" s="587"/>
      <c r="AF74" s="587"/>
      <c r="AG74" s="587"/>
      <c r="AH74" s="587"/>
      <c r="AI74" s="587"/>
      <c r="AJ74" s="587"/>
    </row>
    <row r="75" spans="1:36" s="525" customFormat="1" ht="15" customHeight="1">
      <c r="A75" s="1235"/>
      <c r="B75" s="1235"/>
      <c r="C75" s="1235"/>
      <c r="D75" s="1235"/>
      <c r="E75" s="1235"/>
      <c r="F75" s="1235"/>
      <c r="G75" s="887"/>
      <c r="H75" s="885"/>
      <c r="I75" s="1235"/>
      <c r="J75" s="1235"/>
      <c r="K75" s="892"/>
      <c r="L75" s="540"/>
      <c r="M75" s="559" t="s">
        <v>25</v>
      </c>
      <c r="N75" s="566"/>
      <c r="O75" s="566"/>
      <c r="P75" s="566"/>
      <c r="Q75" s="566"/>
      <c r="R75" s="566"/>
      <c r="S75" s="566"/>
      <c r="T75" s="566"/>
      <c r="U75" s="566"/>
      <c r="V75" s="562"/>
      <c r="W75" s="1205"/>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5"/>
      <c r="B76" s="1235"/>
      <c r="C76" s="1235"/>
      <c r="D76" s="1235"/>
      <c r="E76" s="1235"/>
      <c r="F76" s="887"/>
      <c r="G76" s="887"/>
      <c r="H76" s="885"/>
      <c r="I76" s="1235"/>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5"/>
      <c r="B77" s="1235"/>
      <c r="C77" s="1235"/>
      <c r="D77" s="1235"/>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5"/>
      <c r="B78" s="1235"/>
      <c r="C78" s="1235"/>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5"/>
      <c r="B79" s="1235"/>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5"/>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5">
        <v>1</v>
      </c>
      <c r="B85" s="921"/>
      <c r="C85" s="921"/>
      <c r="D85" s="921"/>
      <c r="E85" s="922"/>
      <c r="F85" s="923"/>
      <c r="G85" s="921"/>
      <c r="H85" s="921"/>
      <c r="I85" s="924"/>
      <c r="J85" s="919"/>
      <c r="K85" s="928">
        <v>1</v>
      </c>
      <c r="L85" s="595">
        <f>mergeValue(A85)</f>
        <v>1</v>
      </c>
      <c r="M85" s="643" t="s">
        <v>20</v>
      </c>
      <c r="N85" s="582"/>
      <c r="O85" s="1285"/>
      <c r="P85" s="1286"/>
      <c r="Q85" s="1286"/>
      <c r="R85" s="1286"/>
      <c r="S85" s="1286"/>
      <c r="T85" s="1286"/>
      <c r="U85" s="1286"/>
      <c r="V85" s="1287"/>
      <c r="W85" s="632" t="s">
        <v>659</v>
      </c>
      <c r="X85" s="587"/>
      <c r="Y85" s="587"/>
      <c r="Z85" s="587"/>
      <c r="AA85" s="587"/>
      <c r="AB85" s="587"/>
      <c r="AC85" s="587"/>
      <c r="AD85" s="587"/>
      <c r="AE85" s="587"/>
      <c r="AF85" s="587"/>
      <c r="AG85" s="587"/>
      <c r="AH85" s="587"/>
      <c r="AI85" s="587"/>
    </row>
    <row r="86" spans="1:36" s="525" customFormat="1" ht="22.5">
      <c r="A86" s="1235"/>
      <c r="B86" s="1235">
        <v>1</v>
      </c>
      <c r="C86" s="921"/>
      <c r="D86" s="921"/>
      <c r="E86" s="923"/>
      <c r="F86" s="923"/>
      <c r="G86" s="921"/>
      <c r="H86" s="921"/>
      <c r="I86" s="918"/>
      <c r="J86" s="917"/>
      <c r="K86" s="928">
        <v>1</v>
      </c>
      <c r="L86" s="595" t="str">
        <f>mergeValue(A86) &amp;"."&amp; mergeValue(B86)</f>
        <v>1.1</v>
      </c>
      <c r="M86" s="548" t="s">
        <v>16</v>
      </c>
      <c r="N86" s="582"/>
      <c r="O86" s="1285"/>
      <c r="P86" s="1286"/>
      <c r="Q86" s="1286"/>
      <c r="R86" s="1286"/>
      <c r="S86" s="1286"/>
      <c r="T86" s="1286"/>
      <c r="U86" s="1286"/>
      <c r="V86" s="1287"/>
      <c r="W86" s="632" t="s">
        <v>477</v>
      </c>
      <c r="X86" s="587"/>
      <c r="Y86" s="587"/>
      <c r="Z86" s="587"/>
      <c r="AA86" s="587"/>
      <c r="AB86" s="587"/>
      <c r="AC86" s="587"/>
      <c r="AD86" s="587"/>
      <c r="AE86" s="587"/>
      <c r="AF86" s="587"/>
      <c r="AG86" s="587"/>
      <c r="AH86" s="587"/>
      <c r="AI86" s="587"/>
    </row>
    <row r="87" spans="1:36" s="525" customFormat="1" ht="22.5">
      <c r="A87" s="1235"/>
      <c r="B87" s="1235"/>
      <c r="C87" s="1235">
        <v>1</v>
      </c>
      <c r="D87" s="921"/>
      <c r="E87" s="923"/>
      <c r="F87" s="923"/>
      <c r="G87" s="921"/>
      <c r="H87" s="921"/>
      <c r="I87" s="925"/>
      <c r="J87" s="917"/>
      <c r="K87" s="928">
        <v>1</v>
      </c>
      <c r="L87" s="595" t="str">
        <f>mergeValue(A87) &amp;"."&amp; mergeValue(B87)&amp;"."&amp; mergeValue(C87)</f>
        <v>1.1.1</v>
      </c>
      <c r="M87" s="549" t="s">
        <v>7</v>
      </c>
      <c r="N87" s="582"/>
      <c r="O87" s="1285"/>
      <c r="P87" s="1286"/>
      <c r="Q87" s="1286"/>
      <c r="R87" s="1286"/>
      <c r="S87" s="1286"/>
      <c r="T87" s="1286"/>
      <c r="U87" s="1286"/>
      <c r="V87" s="1287"/>
      <c r="W87" s="632" t="s">
        <v>634</v>
      </c>
      <c r="X87" s="587"/>
      <c r="Y87" s="587"/>
      <c r="Z87" s="587"/>
      <c r="AA87" s="587"/>
      <c r="AB87" s="587"/>
      <c r="AC87" s="587"/>
      <c r="AD87" s="587"/>
      <c r="AE87" s="587"/>
      <c r="AF87" s="587"/>
      <c r="AG87" s="587"/>
      <c r="AH87" s="587"/>
      <c r="AI87" s="587"/>
    </row>
    <row r="88" spans="1:36" s="525" customFormat="1" ht="22.5">
      <c r="A88" s="1235"/>
      <c r="B88" s="1235"/>
      <c r="C88" s="1235"/>
      <c r="D88" s="1235">
        <v>1</v>
      </c>
      <c r="E88" s="923"/>
      <c r="F88" s="923"/>
      <c r="G88" s="921"/>
      <c r="H88" s="921"/>
      <c r="I88" s="1235">
        <v>1</v>
      </c>
      <c r="J88" s="917"/>
      <c r="K88" s="928">
        <v>1</v>
      </c>
      <c r="L88" s="595" t="str">
        <f>mergeValue(A88) &amp;"."&amp; mergeValue(B88)&amp;"."&amp; mergeValue(C88)&amp;"."&amp; mergeValue(D88)</f>
        <v>1.1.1.1</v>
      </c>
      <c r="M88" s="550" t="s">
        <v>22</v>
      </c>
      <c r="N88" s="582"/>
      <c r="O88" s="1285"/>
      <c r="P88" s="1286"/>
      <c r="Q88" s="1286"/>
      <c r="R88" s="1286"/>
      <c r="S88" s="1286"/>
      <c r="T88" s="1286"/>
      <c r="U88" s="1286"/>
      <c r="V88" s="1287"/>
      <c r="W88" s="632" t="s">
        <v>635</v>
      </c>
      <c r="X88" s="587"/>
      <c r="Y88" s="587"/>
      <c r="Z88" s="587"/>
      <c r="AA88" s="587"/>
      <c r="AB88" s="587"/>
      <c r="AC88" s="587"/>
      <c r="AD88" s="587"/>
      <c r="AE88" s="587"/>
      <c r="AF88" s="587"/>
      <c r="AG88" s="587"/>
      <c r="AH88" s="587"/>
      <c r="AI88" s="587"/>
    </row>
    <row r="89" spans="1:36" s="525" customFormat="1" ht="11.25" hidden="1" customHeight="1">
      <c r="A89" s="1235"/>
      <c r="B89" s="1235"/>
      <c r="C89" s="1235"/>
      <c r="D89" s="1235"/>
      <c r="E89" s="1235">
        <v>1</v>
      </c>
      <c r="F89" s="923"/>
      <c r="G89" s="921"/>
      <c r="H89" s="921"/>
      <c r="I89" s="1235"/>
      <c r="J89" s="923"/>
      <c r="K89" s="928">
        <v>1</v>
      </c>
      <c r="L89" s="595"/>
      <c r="M89" s="556"/>
      <c r="N89" s="583"/>
      <c r="O89" s="1288"/>
      <c r="P89" s="1289"/>
      <c r="Q89" s="1289"/>
      <c r="R89" s="1289"/>
      <c r="S89" s="1289"/>
      <c r="T89" s="1289"/>
      <c r="U89" s="1289"/>
      <c r="V89" s="1290"/>
      <c r="W89" s="561"/>
      <c r="X89" s="587"/>
      <c r="Y89" s="587"/>
      <c r="Z89" s="587"/>
      <c r="AA89" s="587"/>
      <c r="AB89" s="587"/>
      <c r="AC89" s="587"/>
      <c r="AD89" s="587"/>
      <c r="AE89" s="587"/>
      <c r="AF89" s="587"/>
      <c r="AG89" s="587"/>
      <c r="AH89" s="587"/>
      <c r="AI89" s="587"/>
    </row>
    <row r="90" spans="1:36" s="525" customFormat="1" ht="90">
      <c r="A90" s="1235"/>
      <c r="B90" s="1235"/>
      <c r="C90" s="1235"/>
      <c r="D90" s="1235"/>
      <c r="E90" s="1235"/>
      <c r="F90" s="1235">
        <v>1</v>
      </c>
      <c r="G90" s="921"/>
      <c r="H90" s="921"/>
      <c r="I90" s="1235"/>
      <c r="J90" s="1255"/>
      <c r="K90" s="928">
        <v>1</v>
      </c>
      <c r="L90" s="595" t="str">
        <f>mergeValue(A90) &amp;"."&amp; mergeValue(B90)&amp;"."&amp; mergeValue(C90)&amp;"."&amp; mergeValue(D90)&amp;"."&amp;  mergeValue(F90)</f>
        <v>1.1.1.1.1</v>
      </c>
      <c r="M90" s="556" t="s">
        <v>10</v>
      </c>
      <c r="N90" s="583"/>
      <c r="O90" s="1238"/>
      <c r="P90" s="1239"/>
      <c r="Q90" s="1239"/>
      <c r="R90" s="1239"/>
      <c r="S90" s="1239"/>
      <c r="T90" s="1239"/>
      <c r="U90" s="1239"/>
      <c r="V90" s="1240"/>
      <c r="W90" s="632" t="s">
        <v>636</v>
      </c>
      <c r="X90" s="587"/>
      <c r="Y90" s="591" t="str">
        <f>strCheckUnique(Z90:Z93)</f>
        <v/>
      </c>
      <c r="Z90" s="587"/>
      <c r="AA90" s="591"/>
      <c r="AB90" s="587"/>
      <c r="AC90" s="587"/>
      <c r="AD90" s="587"/>
      <c r="AE90" s="587"/>
      <c r="AF90" s="587"/>
      <c r="AG90" s="587"/>
      <c r="AH90" s="587"/>
      <c r="AI90" s="587"/>
    </row>
    <row r="91" spans="1:36" s="525" customFormat="1" ht="192" customHeight="1">
      <c r="A91" s="1235"/>
      <c r="B91" s="1235"/>
      <c r="C91" s="1235"/>
      <c r="D91" s="1235"/>
      <c r="E91" s="1235"/>
      <c r="F91" s="1235"/>
      <c r="G91" s="921">
        <v>1</v>
      </c>
      <c r="H91" s="921"/>
      <c r="I91" s="1235"/>
      <c r="J91" s="1255"/>
      <c r="K91" s="920"/>
      <c r="L91" s="595" t="str">
        <f>mergeValue(A91) &amp;"."&amp; mergeValue(B91)&amp;"."&amp; mergeValue(C91)&amp;"."&amp; mergeValue(D91)&amp;"."&amp;  mergeValue(F91)&amp;"."&amp;  mergeValue(G91)</f>
        <v>1.1.1.1.1.1</v>
      </c>
      <c r="M91" s="1071"/>
      <c r="N91" s="588"/>
      <c r="O91" s="564"/>
      <c r="P91" s="564"/>
      <c r="Q91" s="564"/>
      <c r="R91" s="1245"/>
      <c r="S91" s="1231" t="s">
        <v>84</v>
      </c>
      <c r="T91" s="1245"/>
      <c r="U91" s="1231" t="s">
        <v>84</v>
      </c>
      <c r="V91" s="539"/>
      <c r="W91" s="1205"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5"/>
      <c r="B92" s="1235"/>
      <c r="C92" s="1235"/>
      <c r="D92" s="1235"/>
      <c r="E92" s="1235"/>
      <c r="F92" s="1235"/>
      <c r="G92" s="921"/>
      <c r="H92" s="921"/>
      <c r="I92" s="1235"/>
      <c r="J92" s="1255"/>
      <c r="K92" s="928">
        <v>1</v>
      </c>
      <c r="L92" s="602"/>
      <c r="M92" s="648"/>
      <c r="N92" s="588"/>
      <c r="O92" s="564"/>
      <c r="P92" s="564"/>
      <c r="Q92" s="586" t="str">
        <f>R91 &amp; "-" &amp; T91</f>
        <v>-</v>
      </c>
      <c r="R92" s="1245"/>
      <c r="S92" s="1231"/>
      <c r="T92" s="1245"/>
      <c r="U92" s="1231"/>
      <c r="V92" s="539"/>
      <c r="W92" s="1205"/>
      <c r="X92" s="587"/>
      <c r="Y92" s="591"/>
      <c r="Z92" s="591"/>
      <c r="AA92" s="591"/>
      <c r="AB92" s="591"/>
      <c r="AC92" s="591"/>
      <c r="AD92" s="587"/>
      <c r="AE92" s="587"/>
      <c r="AF92" s="587"/>
      <c r="AG92" s="587"/>
      <c r="AH92" s="587"/>
      <c r="AI92" s="587"/>
    </row>
    <row r="93" spans="1:36" s="524" customFormat="1" ht="15" customHeight="1">
      <c r="A93" s="1235"/>
      <c r="B93" s="1235"/>
      <c r="C93" s="1235"/>
      <c r="D93" s="1235"/>
      <c r="E93" s="1235"/>
      <c r="F93" s="1235"/>
      <c r="G93" s="921"/>
      <c r="H93" s="921"/>
      <c r="I93" s="1235"/>
      <c r="J93" s="1255"/>
      <c r="K93" s="928">
        <v>1</v>
      </c>
      <c r="L93" s="540"/>
      <c r="M93" s="558" t="s">
        <v>25</v>
      </c>
      <c r="N93" s="553"/>
      <c r="O93" s="547"/>
      <c r="P93" s="547"/>
      <c r="Q93" s="547"/>
      <c r="R93" s="575"/>
      <c r="S93" s="566"/>
      <c r="T93" s="565"/>
      <c r="U93" s="553"/>
      <c r="V93" s="562"/>
      <c r="W93" s="1205"/>
      <c r="X93" s="589"/>
      <c r="Y93" s="589"/>
      <c r="Z93" s="589"/>
      <c r="AA93" s="589"/>
      <c r="AB93" s="589"/>
      <c r="AC93" s="589"/>
      <c r="AD93" s="589"/>
      <c r="AE93" s="589"/>
      <c r="AF93" s="589"/>
      <c r="AG93" s="589"/>
      <c r="AH93" s="589"/>
      <c r="AI93" s="589"/>
    </row>
    <row r="94" spans="1:36" s="524" customFormat="1" ht="15" customHeight="1">
      <c r="A94" s="1235"/>
      <c r="B94" s="1235"/>
      <c r="C94" s="1235"/>
      <c r="D94" s="1235"/>
      <c r="E94" s="1235"/>
      <c r="F94" s="923"/>
      <c r="G94" s="923"/>
      <c r="H94" s="921"/>
      <c r="I94" s="1235"/>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5"/>
      <c r="B95" s="1235"/>
      <c r="C95" s="1235"/>
      <c r="D95" s="1235"/>
      <c r="E95" s="923"/>
      <c r="F95" s="923"/>
      <c r="G95" s="923"/>
      <c r="H95" s="921"/>
      <c r="I95" s="1235"/>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5"/>
      <c r="B96" s="1235"/>
      <c r="C96" s="1235"/>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5"/>
      <c r="B97" s="1235"/>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5"/>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5">
        <v>1</v>
      </c>
      <c r="B103" s="1081"/>
      <c r="C103" s="1081"/>
      <c r="D103" s="1081"/>
      <c r="E103" s="1082"/>
      <c r="F103" s="1083"/>
      <c r="G103" s="1081"/>
      <c r="H103" s="1081"/>
      <c r="I103" s="1062"/>
      <c r="J103" s="1067"/>
      <c r="K103" s="1067"/>
      <c r="L103" s="595">
        <f>mergeValue(A103)</f>
        <v>1</v>
      </c>
      <c r="M103" s="643" t="s">
        <v>20</v>
      </c>
      <c r="N103" s="582"/>
      <c r="O103" s="1285"/>
      <c r="P103" s="1286"/>
      <c r="Q103" s="1286"/>
      <c r="R103" s="1286"/>
      <c r="S103" s="1286"/>
      <c r="T103" s="1286"/>
      <c r="U103" s="1286"/>
      <c r="V103" s="1286"/>
      <c r="W103" s="1286"/>
      <c r="X103" s="1286"/>
      <c r="Y103" s="1286"/>
      <c r="Z103" s="1286"/>
      <c r="AA103" s="1287"/>
      <c r="AB103" s="632" t="s">
        <v>476</v>
      </c>
      <c r="AC103" s="587"/>
      <c r="AD103" s="587"/>
      <c r="AE103" s="587"/>
      <c r="AF103" s="587"/>
      <c r="AG103" s="587"/>
      <c r="AH103" s="587"/>
      <c r="AI103" s="587"/>
      <c r="AJ103" s="587"/>
      <c r="AK103" s="587"/>
      <c r="AL103" s="587"/>
      <c r="AM103" s="587"/>
      <c r="AN103" s="587"/>
    </row>
    <row r="104" spans="1:40" s="525" customFormat="1" ht="22.5">
      <c r="A104" s="1235"/>
      <c r="B104" s="1235">
        <v>1</v>
      </c>
      <c r="C104" s="1081"/>
      <c r="D104" s="1081"/>
      <c r="E104" s="1083"/>
      <c r="F104" s="1083"/>
      <c r="G104" s="1081"/>
      <c r="H104" s="1081"/>
      <c r="I104" s="1069"/>
      <c r="J104" s="1064"/>
      <c r="K104" s="1063"/>
      <c r="L104" s="595" t="str">
        <f>mergeValue(A104) &amp;"."&amp; mergeValue(B104)</f>
        <v>1.1</v>
      </c>
      <c r="M104" s="548" t="s">
        <v>16</v>
      </c>
      <c r="N104" s="582"/>
      <c r="O104" s="1285"/>
      <c r="P104" s="1286"/>
      <c r="Q104" s="1286"/>
      <c r="R104" s="1286"/>
      <c r="S104" s="1286"/>
      <c r="T104" s="1286"/>
      <c r="U104" s="1286"/>
      <c r="V104" s="1286"/>
      <c r="W104" s="1286"/>
      <c r="X104" s="1286"/>
      <c r="Y104" s="1286"/>
      <c r="Z104" s="1286"/>
      <c r="AA104" s="1287"/>
      <c r="AB104" s="632" t="s">
        <v>477</v>
      </c>
      <c r="AC104" s="587"/>
      <c r="AD104" s="587"/>
      <c r="AE104" s="587"/>
      <c r="AF104" s="587"/>
      <c r="AG104" s="587"/>
      <c r="AH104" s="587"/>
      <c r="AI104" s="587"/>
      <c r="AJ104" s="587"/>
      <c r="AK104" s="587"/>
      <c r="AL104" s="587"/>
      <c r="AM104" s="587"/>
      <c r="AN104" s="587"/>
    </row>
    <row r="105" spans="1:40" s="525" customFormat="1" ht="22.5">
      <c r="A105" s="1235"/>
      <c r="B105" s="1235"/>
      <c r="C105" s="1235">
        <v>1</v>
      </c>
      <c r="D105" s="1081"/>
      <c r="E105" s="1083"/>
      <c r="F105" s="1083"/>
      <c r="G105" s="1081"/>
      <c r="H105" s="1081"/>
      <c r="I105" s="1069"/>
      <c r="J105" s="1064"/>
      <c r="K105" s="1063"/>
      <c r="L105" s="595" t="str">
        <f>mergeValue(A105) &amp;"."&amp; mergeValue(B105)&amp;"."&amp; mergeValue(C105)</f>
        <v>1.1.1</v>
      </c>
      <c r="M105" s="549" t="s">
        <v>7</v>
      </c>
      <c r="N105" s="582"/>
      <c r="O105" s="1285"/>
      <c r="P105" s="1286"/>
      <c r="Q105" s="1286"/>
      <c r="R105" s="1286"/>
      <c r="S105" s="1286"/>
      <c r="T105" s="1286"/>
      <c r="U105" s="1286"/>
      <c r="V105" s="1286"/>
      <c r="W105" s="1286"/>
      <c r="X105" s="1286"/>
      <c r="Y105" s="1286"/>
      <c r="Z105" s="1286"/>
      <c r="AA105" s="1287"/>
      <c r="AB105" s="632" t="s">
        <v>634</v>
      </c>
      <c r="AC105" s="587"/>
      <c r="AD105" s="587"/>
      <c r="AE105" s="587"/>
      <c r="AF105" s="587"/>
      <c r="AG105" s="587"/>
      <c r="AH105" s="587"/>
      <c r="AI105" s="587"/>
      <c r="AJ105" s="587"/>
      <c r="AK105" s="587"/>
      <c r="AL105" s="587"/>
      <c r="AM105" s="587"/>
      <c r="AN105" s="587"/>
    </row>
    <row r="106" spans="1:40" s="525" customFormat="1" ht="22.5">
      <c r="A106" s="1235"/>
      <c r="B106" s="1235"/>
      <c r="C106" s="1235"/>
      <c r="D106" s="1235">
        <v>1</v>
      </c>
      <c r="E106" s="1083"/>
      <c r="F106" s="1083"/>
      <c r="G106" s="1081"/>
      <c r="H106" s="1081"/>
      <c r="I106" s="1069"/>
      <c r="J106" s="1064"/>
      <c r="K106" s="1063"/>
      <c r="L106" s="595" t="str">
        <f>mergeValue(A106) &amp;"."&amp; mergeValue(B106)&amp;"."&amp; mergeValue(C106)&amp;"."&amp; mergeValue(D106)</f>
        <v>1.1.1.1</v>
      </c>
      <c r="M106" s="550" t="s">
        <v>22</v>
      </c>
      <c r="N106" s="582"/>
      <c r="O106" s="1285"/>
      <c r="P106" s="1286"/>
      <c r="Q106" s="1286"/>
      <c r="R106" s="1286"/>
      <c r="S106" s="1286"/>
      <c r="T106" s="1286"/>
      <c r="U106" s="1286"/>
      <c r="V106" s="1286"/>
      <c r="W106" s="1286"/>
      <c r="X106" s="1286"/>
      <c r="Y106" s="1286"/>
      <c r="Z106" s="1286"/>
      <c r="AA106" s="1287"/>
      <c r="AB106" s="632" t="s">
        <v>635</v>
      </c>
      <c r="AC106" s="587"/>
      <c r="AD106" s="587"/>
      <c r="AE106" s="587"/>
      <c r="AF106" s="587"/>
      <c r="AG106" s="587"/>
      <c r="AH106" s="587"/>
      <c r="AI106" s="587"/>
      <c r="AJ106" s="587"/>
      <c r="AK106" s="587"/>
      <c r="AL106" s="587"/>
      <c r="AM106" s="587"/>
      <c r="AN106" s="587"/>
    </row>
    <row r="107" spans="1:40" s="525" customFormat="1" ht="0.2" customHeight="1">
      <c r="A107" s="1235"/>
      <c r="B107" s="1235"/>
      <c r="C107" s="1235"/>
      <c r="D107" s="1235"/>
      <c r="E107" s="1235">
        <v>1</v>
      </c>
      <c r="F107" s="1083"/>
      <c r="G107" s="1081"/>
      <c r="H107" s="1081"/>
      <c r="I107" s="1068"/>
      <c r="J107" s="1064"/>
      <c r="K107" s="1063"/>
      <c r="L107" s="595"/>
      <c r="M107" s="556"/>
      <c r="N107" s="583"/>
      <c r="O107" s="1288"/>
      <c r="P107" s="1289"/>
      <c r="Q107" s="1289"/>
      <c r="R107" s="1289"/>
      <c r="S107" s="1289"/>
      <c r="T107" s="1289"/>
      <c r="U107" s="1289"/>
      <c r="V107" s="1289"/>
      <c r="W107" s="1289"/>
      <c r="X107" s="1289"/>
      <c r="Y107" s="1289"/>
      <c r="Z107" s="1289"/>
      <c r="AA107" s="1290"/>
      <c r="AB107" s="632"/>
      <c r="AC107" s="587"/>
      <c r="AD107" s="587"/>
      <c r="AE107" s="587"/>
      <c r="AF107" s="587"/>
      <c r="AG107" s="587"/>
      <c r="AH107" s="587"/>
      <c r="AI107" s="587"/>
      <c r="AJ107" s="587"/>
      <c r="AK107" s="587"/>
      <c r="AL107" s="587"/>
      <c r="AM107" s="587"/>
      <c r="AN107" s="587"/>
    </row>
    <row r="108" spans="1:40" s="525" customFormat="1" ht="90">
      <c r="A108" s="1235"/>
      <c r="B108" s="1235"/>
      <c r="C108" s="1235"/>
      <c r="D108" s="1235"/>
      <c r="E108" s="1235"/>
      <c r="F108" s="1235">
        <v>1</v>
      </c>
      <c r="G108" s="1081"/>
      <c r="H108" s="1081"/>
      <c r="I108" s="1257"/>
      <c r="J108" s="1064"/>
      <c r="K108" s="1063"/>
      <c r="L108" s="595" t="str">
        <f>mergeValue(A108) &amp;"."&amp; mergeValue(B108)&amp;"."&amp; mergeValue(C108)&amp;"."&amp; mergeValue(D108)&amp;"."&amp; mergeValue(F108)</f>
        <v>1.1.1.1.1</v>
      </c>
      <c r="M108" s="557" t="s">
        <v>10</v>
      </c>
      <c r="N108" s="583"/>
      <c r="O108" s="1238"/>
      <c r="P108" s="1239"/>
      <c r="Q108" s="1239"/>
      <c r="R108" s="1239"/>
      <c r="S108" s="1239"/>
      <c r="T108" s="1239"/>
      <c r="U108" s="1239"/>
      <c r="V108" s="1239"/>
      <c r="W108" s="1239"/>
      <c r="X108" s="1239"/>
      <c r="Y108" s="1239"/>
      <c r="Z108" s="1239"/>
      <c r="AA108" s="1240"/>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35"/>
      <c r="B109" s="1235"/>
      <c r="C109" s="1235"/>
      <c r="D109" s="1235"/>
      <c r="E109" s="1235"/>
      <c r="F109" s="1235"/>
      <c r="G109" s="1235">
        <v>1</v>
      </c>
      <c r="H109" s="1081"/>
      <c r="I109" s="1257"/>
      <c r="J109" s="1258"/>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45"/>
      <c r="X109" s="1231" t="s">
        <v>84</v>
      </c>
      <c r="Y109" s="1245"/>
      <c r="Z109" s="1231"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5"/>
      <c r="B110" s="1235"/>
      <c r="C110" s="1235"/>
      <c r="D110" s="1235"/>
      <c r="E110" s="1235"/>
      <c r="F110" s="1235"/>
      <c r="G110" s="1235"/>
      <c r="H110" s="1081">
        <v>1</v>
      </c>
      <c r="I110" s="1257"/>
      <c r="J110" s="1258"/>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5"/>
      <c r="X110" s="1231"/>
      <c r="Y110" s="1245"/>
      <c r="Z110" s="1231"/>
      <c r="AA110" s="672"/>
      <c r="AB110" s="1205"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35"/>
      <c r="B111" s="1235"/>
      <c r="C111" s="1235"/>
      <c r="D111" s="1235"/>
      <c r="E111" s="1235"/>
      <c r="F111" s="1235"/>
      <c r="G111" s="1235"/>
      <c r="H111" s="1081"/>
      <c r="I111" s="1257"/>
      <c r="J111" s="1258"/>
      <c r="K111" s="1070"/>
      <c r="L111" s="602"/>
      <c r="M111" s="648"/>
      <c r="N111" s="648"/>
      <c r="O111" s="564"/>
      <c r="P111" s="495"/>
      <c r="Q111" s="495"/>
      <c r="R111" s="495"/>
      <c r="S111" s="495"/>
      <c r="T111" s="495"/>
      <c r="U111" s="561"/>
      <c r="V111" s="586"/>
      <c r="W111" s="1230"/>
      <c r="X111" s="1231"/>
      <c r="Y111" s="1230"/>
      <c r="Z111" s="1231"/>
      <c r="AA111" s="539"/>
      <c r="AB111" s="1205"/>
      <c r="AC111" s="587"/>
      <c r="AD111" s="587"/>
      <c r="AE111" s="587"/>
      <c r="AF111" s="591">
        <f ca="1">OFFSET(AF111,-1,0)</f>
        <v>0</v>
      </c>
      <c r="AG111" s="587"/>
      <c r="AH111" s="587"/>
      <c r="AI111" s="587"/>
      <c r="AJ111" s="587"/>
      <c r="AK111" s="587"/>
      <c r="AL111" s="587"/>
      <c r="AM111" s="587"/>
      <c r="AN111" s="587"/>
    </row>
    <row r="112" spans="1:40" s="524" customFormat="1" ht="15" customHeight="1">
      <c r="A112" s="1235"/>
      <c r="B112" s="1235"/>
      <c r="C112" s="1235"/>
      <c r="D112" s="1235"/>
      <c r="E112" s="1235"/>
      <c r="F112" s="1235"/>
      <c r="G112" s="1235"/>
      <c r="H112" s="1081"/>
      <c r="I112" s="1257"/>
      <c r="J112" s="1258"/>
      <c r="K112" s="1072"/>
      <c r="L112" s="540"/>
      <c r="M112" s="559" t="s">
        <v>41</v>
      </c>
      <c r="N112" s="553"/>
      <c r="O112" s="547"/>
      <c r="P112" s="547"/>
      <c r="Q112" s="547"/>
      <c r="R112" s="547"/>
      <c r="S112" s="547"/>
      <c r="T112" s="547"/>
      <c r="U112" s="547"/>
      <c r="V112" s="547"/>
      <c r="W112" s="565"/>
      <c r="X112" s="566"/>
      <c r="Y112" s="565"/>
      <c r="Z112" s="553"/>
      <c r="AA112" s="562"/>
      <c r="AB112" s="1205"/>
      <c r="AC112" s="589"/>
      <c r="AD112" s="589"/>
      <c r="AE112" s="589"/>
      <c r="AF112" s="589"/>
      <c r="AG112" s="589"/>
      <c r="AH112" s="589"/>
      <c r="AI112" s="589"/>
      <c r="AJ112" s="589"/>
      <c r="AK112" s="589"/>
      <c r="AL112" s="589"/>
      <c r="AM112" s="589"/>
      <c r="AN112" s="589"/>
    </row>
    <row r="113" spans="1:83" s="524" customFormat="1" ht="15" customHeight="1">
      <c r="A113" s="1235"/>
      <c r="B113" s="1235"/>
      <c r="C113" s="1235"/>
      <c r="D113" s="1235"/>
      <c r="E113" s="1235"/>
      <c r="F113" s="1235"/>
      <c r="G113" s="1081"/>
      <c r="H113" s="1081"/>
      <c r="I113" s="1257"/>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83" s="524" customFormat="1" ht="15" customHeight="1">
      <c r="A114" s="1235"/>
      <c r="B114" s="1235"/>
      <c r="C114" s="1235"/>
      <c r="D114" s="1235"/>
      <c r="E114" s="1235"/>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83" s="524" customFormat="1" ht="0.2" customHeight="1">
      <c r="A115" s="1235"/>
      <c r="B115" s="1235"/>
      <c r="C115" s="1235"/>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83" s="524" customFormat="1" ht="15" customHeight="1">
      <c r="A116" s="1235"/>
      <c r="B116" s="1235"/>
      <c r="C116" s="1235"/>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83" s="524" customFormat="1" ht="15" customHeight="1">
      <c r="A117" s="1235"/>
      <c r="B117" s="1235"/>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83" s="524" customFormat="1" ht="15" customHeight="1">
      <c r="A118" s="1235"/>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83"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83"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83" s="35" customFormat="1" ht="17.100000000000001" customHeight="1">
      <c r="G123" s="35" t="s">
        <v>13</v>
      </c>
      <c r="I123" s="35" t="s">
        <v>69</v>
      </c>
      <c r="U123" s="158"/>
    </row>
    <row r="124" spans="1:83" ht="17.100000000000001" customHeight="1">
      <c r="T124" s="122"/>
      <c r="U124" s="43"/>
    </row>
    <row r="125" spans="1:83" s="525" customFormat="1" ht="22.5">
      <c r="A125" s="1235">
        <v>1</v>
      </c>
      <c r="B125" s="942"/>
      <c r="C125" s="942"/>
      <c r="D125" s="942"/>
      <c r="E125" s="943"/>
      <c r="F125" s="944"/>
      <c r="G125" s="944"/>
      <c r="H125" s="944"/>
      <c r="I125" s="945"/>
      <c r="J125" s="940"/>
      <c r="K125" s="947"/>
      <c r="L125" s="595">
        <f>mergeValue(A125)</f>
        <v>1</v>
      </c>
      <c r="M125" s="643" t="s">
        <v>20</v>
      </c>
      <c r="N125" s="582"/>
      <c r="O125" s="1285"/>
      <c r="P125" s="1286"/>
      <c r="Q125" s="1286"/>
      <c r="R125" s="1286"/>
      <c r="S125" s="1286"/>
      <c r="T125" s="1286"/>
      <c r="U125" s="1286"/>
      <c r="V125" s="1286"/>
      <c r="W125" s="1286"/>
      <c r="X125" s="1286"/>
      <c r="Y125" s="1286"/>
      <c r="Z125" s="1286"/>
      <c r="AA125" s="1286"/>
      <c r="AB125" s="1286"/>
      <c r="AC125" s="1286"/>
      <c r="AD125" s="1286"/>
      <c r="AE125" s="1286"/>
      <c r="AF125" s="1286"/>
      <c r="AG125" s="1286"/>
      <c r="AH125" s="1286"/>
      <c r="AI125" s="1286"/>
      <c r="AJ125" s="1286"/>
      <c r="AK125" s="1286"/>
      <c r="AL125" s="1286"/>
      <c r="AM125" s="1286"/>
      <c r="AN125" s="1286"/>
      <c r="AO125" s="1286"/>
      <c r="AP125" s="1286"/>
      <c r="AQ125" s="1286"/>
      <c r="AR125" s="1286"/>
      <c r="AS125" s="1286"/>
      <c r="AT125" s="1286"/>
      <c r="AU125" s="1286"/>
      <c r="AV125" s="1286"/>
      <c r="AW125" s="1286"/>
      <c r="AX125" s="1286"/>
      <c r="AY125" s="1286"/>
      <c r="AZ125" s="1286"/>
      <c r="BA125" s="1286"/>
      <c r="BB125" s="1286"/>
      <c r="BC125" s="1286"/>
      <c r="BD125" s="1286"/>
      <c r="BE125" s="1286"/>
      <c r="BF125" s="1286"/>
      <c r="BG125" s="1286"/>
      <c r="BH125" s="1286"/>
      <c r="BI125" s="1286"/>
      <c r="BJ125" s="1286"/>
      <c r="BK125" s="1286"/>
      <c r="BL125" s="1286"/>
      <c r="BM125" s="1286"/>
      <c r="BN125" s="1286"/>
      <c r="BO125" s="1286"/>
      <c r="BP125" s="1286"/>
      <c r="BQ125" s="1286"/>
      <c r="BR125" s="1286"/>
      <c r="BS125" s="1287"/>
      <c r="BT125" s="632" t="s">
        <v>659</v>
      </c>
      <c r="BU125" s="587"/>
      <c r="BV125" s="587"/>
      <c r="BW125" s="587"/>
      <c r="BX125" s="587"/>
      <c r="BY125" s="587"/>
      <c r="BZ125" s="587"/>
      <c r="CA125" s="587"/>
      <c r="CB125" s="587"/>
      <c r="CC125" s="587"/>
      <c r="CD125" s="587"/>
      <c r="CE125" s="587"/>
    </row>
    <row r="126" spans="1:83" s="525" customFormat="1" ht="22.5">
      <c r="A126" s="1235"/>
      <c r="B126" s="1235">
        <v>1</v>
      </c>
      <c r="C126" s="942"/>
      <c r="D126" s="942"/>
      <c r="E126" s="944"/>
      <c r="F126" s="944"/>
      <c r="G126" s="944"/>
      <c r="H126" s="944"/>
      <c r="I126" s="939"/>
      <c r="J126" s="938"/>
      <c r="K126" s="941"/>
      <c r="L126" s="595" t="str">
        <f>mergeValue(A126) &amp;"."&amp; mergeValue(B126)</f>
        <v>1.1</v>
      </c>
      <c r="M126" s="548" t="s">
        <v>16</v>
      </c>
      <c r="N126" s="582"/>
      <c r="O126" s="1285"/>
      <c r="P126" s="1286"/>
      <c r="Q126" s="1286"/>
      <c r="R126" s="1286"/>
      <c r="S126" s="1286"/>
      <c r="T126" s="1286"/>
      <c r="U126" s="1286"/>
      <c r="V126" s="1286"/>
      <c r="W126" s="1286"/>
      <c r="X126" s="1286"/>
      <c r="Y126" s="1286"/>
      <c r="Z126" s="1286"/>
      <c r="AA126" s="1286"/>
      <c r="AB126" s="1286"/>
      <c r="AC126" s="1286"/>
      <c r="AD126" s="1286"/>
      <c r="AE126" s="1286"/>
      <c r="AF126" s="1286"/>
      <c r="AG126" s="1286"/>
      <c r="AH126" s="1286"/>
      <c r="AI126" s="1286"/>
      <c r="AJ126" s="1286"/>
      <c r="AK126" s="1286"/>
      <c r="AL126" s="1286"/>
      <c r="AM126" s="1286"/>
      <c r="AN126" s="1286"/>
      <c r="AO126" s="1286"/>
      <c r="AP126" s="1286"/>
      <c r="AQ126" s="1286"/>
      <c r="AR126" s="1286"/>
      <c r="AS126" s="1286"/>
      <c r="AT126" s="1286"/>
      <c r="AU126" s="1286"/>
      <c r="AV126" s="1286"/>
      <c r="AW126" s="1286"/>
      <c r="AX126" s="1286"/>
      <c r="AY126" s="1286"/>
      <c r="AZ126" s="1286"/>
      <c r="BA126" s="1286"/>
      <c r="BB126" s="1286"/>
      <c r="BC126" s="1286"/>
      <c r="BD126" s="1286"/>
      <c r="BE126" s="1286"/>
      <c r="BF126" s="1286"/>
      <c r="BG126" s="1286"/>
      <c r="BH126" s="1286"/>
      <c r="BI126" s="1286"/>
      <c r="BJ126" s="1286"/>
      <c r="BK126" s="1286"/>
      <c r="BL126" s="1286"/>
      <c r="BM126" s="1286"/>
      <c r="BN126" s="1286"/>
      <c r="BO126" s="1286"/>
      <c r="BP126" s="1286"/>
      <c r="BQ126" s="1286"/>
      <c r="BR126" s="1286"/>
      <c r="BS126" s="1287"/>
      <c r="BT126" s="632" t="s">
        <v>477</v>
      </c>
      <c r="BU126" s="587"/>
      <c r="BV126" s="587"/>
      <c r="BW126" s="587"/>
      <c r="BX126" s="587"/>
      <c r="BY126" s="587"/>
      <c r="BZ126" s="587"/>
      <c r="CA126" s="587"/>
      <c r="CB126" s="587"/>
      <c r="CC126" s="587"/>
      <c r="CD126" s="587"/>
      <c r="CE126" s="587"/>
    </row>
    <row r="127" spans="1:83" s="525" customFormat="1" ht="22.5">
      <c r="A127" s="1235"/>
      <c r="B127" s="1235"/>
      <c r="C127" s="1235">
        <v>1</v>
      </c>
      <c r="D127" s="942"/>
      <c r="E127" s="944"/>
      <c r="F127" s="944"/>
      <c r="G127" s="944"/>
      <c r="H127" s="944"/>
      <c r="I127" s="946"/>
      <c r="J127" s="938"/>
      <c r="K127" s="941"/>
      <c r="L127" s="595" t="str">
        <f>mergeValue(A127) &amp;"."&amp; mergeValue(B127)&amp;"."&amp; mergeValue(C127)</f>
        <v>1.1.1</v>
      </c>
      <c r="M127" s="549" t="s">
        <v>7</v>
      </c>
      <c r="N127" s="582"/>
      <c r="O127" s="1285"/>
      <c r="P127" s="1286"/>
      <c r="Q127" s="1286"/>
      <c r="R127" s="1286"/>
      <c r="S127" s="1286"/>
      <c r="T127" s="1286"/>
      <c r="U127" s="1286"/>
      <c r="V127" s="1286"/>
      <c r="W127" s="1286"/>
      <c r="X127" s="1286"/>
      <c r="Y127" s="1286"/>
      <c r="Z127" s="1286"/>
      <c r="AA127" s="1286"/>
      <c r="AB127" s="1286"/>
      <c r="AC127" s="1286"/>
      <c r="AD127" s="1286"/>
      <c r="AE127" s="1286"/>
      <c r="AF127" s="1286"/>
      <c r="AG127" s="1286"/>
      <c r="AH127" s="1286"/>
      <c r="AI127" s="1286"/>
      <c r="AJ127" s="1286"/>
      <c r="AK127" s="1286"/>
      <c r="AL127" s="1286"/>
      <c r="AM127" s="1286"/>
      <c r="AN127" s="1286"/>
      <c r="AO127" s="1286"/>
      <c r="AP127" s="1286"/>
      <c r="AQ127" s="1286"/>
      <c r="AR127" s="1286"/>
      <c r="AS127" s="1286"/>
      <c r="AT127" s="1286"/>
      <c r="AU127" s="1286"/>
      <c r="AV127" s="1286"/>
      <c r="AW127" s="1286"/>
      <c r="AX127" s="1286"/>
      <c r="AY127" s="1286"/>
      <c r="AZ127" s="1286"/>
      <c r="BA127" s="1286"/>
      <c r="BB127" s="1286"/>
      <c r="BC127" s="1286"/>
      <c r="BD127" s="1286"/>
      <c r="BE127" s="1286"/>
      <c r="BF127" s="1286"/>
      <c r="BG127" s="1286"/>
      <c r="BH127" s="1286"/>
      <c r="BI127" s="1286"/>
      <c r="BJ127" s="1286"/>
      <c r="BK127" s="1286"/>
      <c r="BL127" s="1286"/>
      <c r="BM127" s="1286"/>
      <c r="BN127" s="1286"/>
      <c r="BO127" s="1286"/>
      <c r="BP127" s="1286"/>
      <c r="BQ127" s="1286"/>
      <c r="BR127" s="1286"/>
      <c r="BS127" s="1287"/>
      <c r="BT127" s="632" t="s">
        <v>634</v>
      </c>
      <c r="BU127" s="587"/>
      <c r="BV127" s="587"/>
      <c r="BW127" s="587"/>
      <c r="BX127" s="587"/>
      <c r="BY127" s="587"/>
      <c r="BZ127" s="587"/>
      <c r="CA127" s="587"/>
      <c r="CB127" s="587"/>
      <c r="CC127" s="587"/>
      <c r="CD127" s="587"/>
      <c r="CE127" s="587"/>
    </row>
    <row r="128" spans="1:83" s="525" customFormat="1" ht="22.5">
      <c r="A128" s="1235"/>
      <c r="B128" s="1235"/>
      <c r="C128" s="1235"/>
      <c r="D128" s="1235">
        <v>1</v>
      </c>
      <c r="E128" s="944"/>
      <c r="F128" s="944"/>
      <c r="G128" s="944"/>
      <c r="H128" s="944"/>
      <c r="I128" s="946"/>
      <c r="J128" s="938"/>
      <c r="K128" s="941"/>
      <c r="L128" s="595" t="str">
        <f>mergeValue(A128) &amp;"."&amp; mergeValue(B128)&amp;"."&amp; mergeValue(C128)&amp;"."&amp; mergeValue(D128)</f>
        <v>1.1.1.1</v>
      </c>
      <c r="M128" s="550" t="s">
        <v>22</v>
      </c>
      <c r="N128" s="582"/>
      <c r="O128" s="1285"/>
      <c r="P128" s="1286"/>
      <c r="Q128" s="1286"/>
      <c r="R128" s="1286"/>
      <c r="S128" s="1286"/>
      <c r="T128" s="1286"/>
      <c r="U128" s="1286"/>
      <c r="V128" s="1286"/>
      <c r="W128" s="1286"/>
      <c r="X128" s="1286"/>
      <c r="Y128" s="1286"/>
      <c r="Z128" s="1286"/>
      <c r="AA128" s="1286"/>
      <c r="AB128" s="1286"/>
      <c r="AC128" s="1286"/>
      <c r="AD128" s="1286"/>
      <c r="AE128" s="1286"/>
      <c r="AF128" s="1286"/>
      <c r="AG128" s="1286"/>
      <c r="AH128" s="1286"/>
      <c r="AI128" s="1286"/>
      <c r="AJ128" s="1286"/>
      <c r="AK128" s="1286"/>
      <c r="AL128" s="1286"/>
      <c r="AM128" s="1286"/>
      <c r="AN128" s="1286"/>
      <c r="AO128" s="1286"/>
      <c r="AP128" s="1286"/>
      <c r="AQ128" s="1286"/>
      <c r="AR128" s="1286"/>
      <c r="AS128" s="1286"/>
      <c r="AT128" s="1286"/>
      <c r="AU128" s="1286"/>
      <c r="AV128" s="1286"/>
      <c r="AW128" s="1286"/>
      <c r="AX128" s="1286"/>
      <c r="AY128" s="1286"/>
      <c r="AZ128" s="1286"/>
      <c r="BA128" s="1286"/>
      <c r="BB128" s="1286"/>
      <c r="BC128" s="1286"/>
      <c r="BD128" s="1286"/>
      <c r="BE128" s="1286"/>
      <c r="BF128" s="1286"/>
      <c r="BG128" s="1286"/>
      <c r="BH128" s="1286"/>
      <c r="BI128" s="1286"/>
      <c r="BJ128" s="1286"/>
      <c r="BK128" s="1286"/>
      <c r="BL128" s="1286"/>
      <c r="BM128" s="1286"/>
      <c r="BN128" s="1286"/>
      <c r="BO128" s="1286"/>
      <c r="BP128" s="1286"/>
      <c r="BQ128" s="1286"/>
      <c r="BR128" s="1286"/>
      <c r="BS128" s="1287"/>
      <c r="BT128" s="632" t="s">
        <v>635</v>
      </c>
      <c r="BU128" s="587"/>
      <c r="BV128" s="587"/>
      <c r="BW128" s="587"/>
      <c r="BX128" s="587"/>
      <c r="BY128" s="587"/>
      <c r="BZ128" s="587"/>
      <c r="CA128" s="587"/>
      <c r="CB128" s="587"/>
      <c r="CC128" s="587"/>
      <c r="CD128" s="587"/>
      <c r="CE128" s="587"/>
    </row>
    <row r="129" spans="1:83" s="525" customFormat="1" ht="11.25" hidden="1" customHeight="1">
      <c r="A129" s="1235"/>
      <c r="B129" s="1235"/>
      <c r="C129" s="1235"/>
      <c r="D129" s="1235"/>
      <c r="E129" s="1235">
        <v>1</v>
      </c>
      <c r="F129" s="944"/>
      <c r="G129" s="944"/>
      <c r="H129" s="942">
        <v>1</v>
      </c>
      <c r="I129" s="1235">
        <v>1</v>
      </c>
      <c r="J129" s="944"/>
      <c r="K129" s="949"/>
      <c r="L129" s="595"/>
      <c r="M129" s="556"/>
      <c r="N129" s="583"/>
      <c r="O129" s="1288"/>
      <c r="P129" s="1289"/>
      <c r="Q129" s="1289"/>
      <c r="R129" s="1289"/>
      <c r="S129" s="1289"/>
      <c r="T129" s="1289"/>
      <c r="U129" s="1289"/>
      <c r="V129" s="1289"/>
      <c r="W129" s="1289"/>
      <c r="X129" s="1289"/>
      <c r="Y129" s="1289"/>
      <c r="Z129" s="1289"/>
      <c r="AA129" s="1289"/>
      <c r="AB129" s="1289"/>
      <c r="AC129" s="1289"/>
      <c r="AD129" s="1289"/>
      <c r="AE129" s="1289"/>
      <c r="AF129" s="1289"/>
      <c r="AG129" s="1289"/>
      <c r="AH129" s="1289"/>
      <c r="AI129" s="1289"/>
      <c r="AJ129" s="1289"/>
      <c r="AK129" s="1289"/>
      <c r="AL129" s="1289"/>
      <c r="AM129" s="1289"/>
      <c r="AN129" s="1289"/>
      <c r="AO129" s="1289"/>
      <c r="AP129" s="1289"/>
      <c r="AQ129" s="1289"/>
      <c r="AR129" s="1289"/>
      <c r="AS129" s="1289"/>
      <c r="AT129" s="1289"/>
      <c r="AU129" s="1289"/>
      <c r="AV129" s="1289"/>
      <c r="AW129" s="1289"/>
      <c r="AX129" s="1289"/>
      <c r="AY129" s="1289"/>
      <c r="AZ129" s="1289"/>
      <c r="BA129" s="1289"/>
      <c r="BB129" s="1289"/>
      <c r="BC129" s="1289"/>
      <c r="BD129" s="1289"/>
      <c r="BE129" s="1289"/>
      <c r="BF129" s="1289"/>
      <c r="BG129" s="1289"/>
      <c r="BH129" s="1289"/>
      <c r="BI129" s="1289"/>
      <c r="BJ129" s="1289"/>
      <c r="BK129" s="1289"/>
      <c r="BL129" s="1289"/>
      <c r="BM129" s="1289"/>
      <c r="BN129" s="1289"/>
      <c r="BO129" s="1289"/>
      <c r="BP129" s="1289"/>
      <c r="BQ129" s="1289"/>
      <c r="BR129" s="1289"/>
      <c r="BS129" s="1290"/>
      <c r="BT129" s="561"/>
      <c r="BU129" s="587"/>
      <c r="BV129" s="587"/>
      <c r="BW129" s="587"/>
      <c r="BX129" s="587"/>
      <c r="BY129" s="587"/>
      <c r="BZ129" s="587"/>
      <c r="CA129" s="587"/>
      <c r="CB129" s="587"/>
      <c r="CC129" s="587"/>
      <c r="CD129" s="587"/>
      <c r="CE129" s="587"/>
    </row>
    <row r="130" spans="1:83" s="525" customFormat="1" ht="90">
      <c r="A130" s="1235"/>
      <c r="B130" s="1235"/>
      <c r="C130" s="1235"/>
      <c r="D130" s="1235"/>
      <c r="E130" s="1235"/>
      <c r="F130" s="1235">
        <v>1</v>
      </c>
      <c r="G130" s="942"/>
      <c r="H130" s="942"/>
      <c r="I130" s="1235"/>
      <c r="J130" s="1235">
        <v>1</v>
      </c>
      <c r="K130" s="950"/>
      <c r="L130" s="595" t="str">
        <f>mergeValue(A130) &amp;"."&amp; mergeValue(B130)&amp;"."&amp; mergeValue(C130)&amp;"."&amp; mergeValue(D130)&amp;"."&amp;  mergeValue(F130)</f>
        <v>1.1.1.1.1</v>
      </c>
      <c r="M130" s="557" t="s">
        <v>10</v>
      </c>
      <c r="N130" s="583"/>
      <c r="O130" s="1238"/>
      <c r="P130" s="1239"/>
      <c r="Q130" s="1239"/>
      <c r="R130" s="1239"/>
      <c r="S130" s="1239"/>
      <c r="T130" s="1239"/>
      <c r="U130" s="1239"/>
      <c r="V130" s="1239"/>
      <c r="W130" s="1239"/>
      <c r="X130" s="1239"/>
      <c r="Y130" s="1239"/>
      <c r="Z130" s="1239"/>
      <c r="AA130" s="1239"/>
      <c r="AB130" s="1239"/>
      <c r="AC130" s="1239"/>
      <c r="AD130" s="1239"/>
      <c r="AE130" s="1239"/>
      <c r="AF130" s="1239"/>
      <c r="AG130" s="1239"/>
      <c r="AH130" s="1239"/>
      <c r="AI130" s="1239"/>
      <c r="AJ130" s="1239"/>
      <c r="AK130" s="1239"/>
      <c r="AL130" s="1239"/>
      <c r="AM130" s="1239"/>
      <c r="AN130" s="1239"/>
      <c r="AO130" s="1239"/>
      <c r="AP130" s="1239"/>
      <c r="AQ130" s="1239"/>
      <c r="AR130" s="1239"/>
      <c r="AS130" s="1239"/>
      <c r="AT130" s="1239"/>
      <c r="AU130" s="1239"/>
      <c r="AV130" s="1239"/>
      <c r="AW130" s="1239"/>
      <c r="AX130" s="1239"/>
      <c r="AY130" s="1239"/>
      <c r="AZ130" s="1239"/>
      <c r="BA130" s="1239"/>
      <c r="BB130" s="1239"/>
      <c r="BC130" s="1239"/>
      <c r="BD130" s="1239"/>
      <c r="BE130" s="1239"/>
      <c r="BF130" s="1239"/>
      <c r="BG130" s="1239"/>
      <c r="BH130" s="1239"/>
      <c r="BI130" s="1239"/>
      <c r="BJ130" s="1239"/>
      <c r="BK130" s="1239"/>
      <c r="BL130" s="1239"/>
      <c r="BM130" s="1239"/>
      <c r="BN130" s="1239"/>
      <c r="BO130" s="1239"/>
      <c r="BP130" s="1239"/>
      <c r="BQ130" s="1239"/>
      <c r="BR130" s="1239"/>
      <c r="BS130" s="1240"/>
      <c r="BT130" s="632" t="s">
        <v>636</v>
      </c>
      <c r="BU130" s="587"/>
      <c r="BV130" s="591" t="str">
        <f>strCheckUnique(BW130:BW133)</f>
        <v/>
      </c>
      <c r="BW130" s="587"/>
      <c r="BX130" s="591"/>
      <c r="BY130" s="587"/>
      <c r="BZ130" s="587"/>
      <c r="CA130" s="587"/>
      <c r="CB130" s="587"/>
      <c r="CC130" s="587"/>
      <c r="CD130" s="587"/>
      <c r="CE130" s="587"/>
    </row>
    <row r="131" spans="1:83" s="525" customFormat="1" ht="191.25" customHeight="1">
      <c r="A131" s="1235"/>
      <c r="B131" s="1235"/>
      <c r="C131" s="1235"/>
      <c r="D131" s="1235"/>
      <c r="E131" s="1235"/>
      <c r="F131" s="1235"/>
      <c r="G131" s="942">
        <v>1</v>
      </c>
      <c r="H131" s="942"/>
      <c r="I131" s="1235"/>
      <c r="J131" s="1235"/>
      <c r="K131" s="950">
        <v>1</v>
      </c>
      <c r="L131" s="595" t="str">
        <f>mergeValue(A131) &amp;"."&amp; mergeValue(B131)&amp;"."&amp; mergeValue(C131)&amp;"."&amp; mergeValue(D131)&amp;"."&amp; mergeValue(F131)&amp;"."&amp; mergeValue(G131)</f>
        <v>1.1.1.1.1.1</v>
      </c>
      <c r="M131" s="1071"/>
      <c r="N131" s="588"/>
      <c r="O131" s="685"/>
      <c r="P131" s="564"/>
      <c r="Q131" s="1096"/>
      <c r="R131" s="1245"/>
      <c r="S131" s="1231" t="s">
        <v>84</v>
      </c>
      <c r="T131" s="1245"/>
      <c r="U131" s="1231" t="s">
        <v>84</v>
      </c>
      <c r="V131" s="685"/>
      <c r="W131" s="765"/>
      <c r="X131" s="1096"/>
      <c r="Y131" s="1245"/>
      <c r="Z131" s="1231" t="s">
        <v>84</v>
      </c>
      <c r="AA131" s="1245"/>
      <c r="AB131" s="1231" t="s">
        <v>84</v>
      </c>
      <c r="AC131" s="685"/>
      <c r="AD131" s="765"/>
      <c r="AE131" s="1096"/>
      <c r="AF131" s="1245"/>
      <c r="AG131" s="1231" t="s">
        <v>84</v>
      </c>
      <c r="AH131" s="1245"/>
      <c r="AI131" s="1231" t="s">
        <v>84</v>
      </c>
      <c r="AJ131" s="685"/>
      <c r="AK131" s="765"/>
      <c r="AL131" s="1096"/>
      <c r="AM131" s="1245"/>
      <c r="AN131" s="1231" t="s">
        <v>84</v>
      </c>
      <c r="AO131" s="1245"/>
      <c r="AP131" s="1231" t="s">
        <v>84</v>
      </c>
      <c r="AQ131" s="685"/>
      <c r="AR131" s="765"/>
      <c r="AS131" s="1096"/>
      <c r="AT131" s="1245"/>
      <c r="AU131" s="1231" t="s">
        <v>84</v>
      </c>
      <c r="AV131" s="1245"/>
      <c r="AW131" s="1231" t="s">
        <v>84</v>
      </c>
      <c r="AX131" s="685"/>
      <c r="AY131" s="765"/>
      <c r="AZ131" s="1096"/>
      <c r="BA131" s="1245"/>
      <c r="BB131" s="1231" t="s">
        <v>84</v>
      </c>
      <c r="BC131" s="1245"/>
      <c r="BD131" s="1231" t="s">
        <v>84</v>
      </c>
      <c r="BE131" s="685"/>
      <c r="BF131" s="765"/>
      <c r="BG131" s="1096"/>
      <c r="BH131" s="1245"/>
      <c r="BI131" s="1231" t="s">
        <v>84</v>
      </c>
      <c r="BJ131" s="1245"/>
      <c r="BK131" s="1231" t="s">
        <v>84</v>
      </c>
      <c r="BL131" s="685"/>
      <c r="BM131" s="765"/>
      <c r="BN131" s="1096"/>
      <c r="BO131" s="1245"/>
      <c r="BP131" s="1231" t="s">
        <v>84</v>
      </c>
      <c r="BQ131" s="1245"/>
      <c r="BR131" s="1231" t="s">
        <v>85</v>
      </c>
      <c r="BS131" s="580"/>
      <c r="BT131" s="1205" t="s">
        <v>660</v>
      </c>
      <c r="BU131" s="587" t="str">
        <f>strCheckDate(O132:BS132)</f>
        <v/>
      </c>
      <c r="BV131" s="591"/>
      <c r="BW131" s="591" t="str">
        <f>IF(M131="","",M131 )</f>
        <v/>
      </c>
      <c r="BX131" s="591"/>
      <c r="BY131" s="591"/>
      <c r="BZ131" s="591"/>
      <c r="CA131" s="587"/>
      <c r="CB131" s="587"/>
      <c r="CC131" s="587"/>
      <c r="CD131" s="587"/>
      <c r="CE131" s="587"/>
    </row>
    <row r="132" spans="1:83" s="525" customFormat="1" ht="0.2" customHeight="1">
      <c r="A132" s="1235"/>
      <c r="B132" s="1235"/>
      <c r="C132" s="1235"/>
      <c r="D132" s="1235"/>
      <c r="E132" s="1235"/>
      <c r="F132" s="1235"/>
      <c r="G132" s="942"/>
      <c r="H132" s="942"/>
      <c r="I132" s="1235"/>
      <c r="J132" s="1235"/>
      <c r="K132" s="950"/>
      <c r="L132" s="602"/>
      <c r="M132" s="648"/>
      <c r="N132" s="588"/>
      <c r="O132" s="564"/>
      <c r="P132" s="564"/>
      <c r="Q132" s="586" t="str">
        <f>R131 &amp; "-" &amp; T131</f>
        <v>-</v>
      </c>
      <c r="R132" s="1230"/>
      <c r="S132" s="1231"/>
      <c r="T132" s="1230"/>
      <c r="U132" s="1231"/>
      <c r="V132" s="765"/>
      <c r="W132" s="765"/>
      <c r="X132" s="771" t="str">
        <f>Y131 &amp; "-" &amp; AA131</f>
        <v>-</v>
      </c>
      <c r="Y132" s="1230"/>
      <c r="Z132" s="1231"/>
      <c r="AA132" s="1230"/>
      <c r="AB132" s="1231"/>
      <c r="AC132" s="765"/>
      <c r="AD132" s="765"/>
      <c r="AE132" s="771" t="str">
        <f>AF131 &amp; "-" &amp; AH131</f>
        <v>-</v>
      </c>
      <c r="AF132" s="1230"/>
      <c r="AG132" s="1231"/>
      <c r="AH132" s="1230"/>
      <c r="AI132" s="1231"/>
      <c r="AJ132" s="765"/>
      <c r="AK132" s="765"/>
      <c r="AL132" s="771" t="str">
        <f>AM131 &amp; "-" &amp; AO131</f>
        <v>-</v>
      </c>
      <c r="AM132" s="1230"/>
      <c r="AN132" s="1231"/>
      <c r="AO132" s="1230"/>
      <c r="AP132" s="1231"/>
      <c r="AQ132" s="765"/>
      <c r="AR132" s="765"/>
      <c r="AS132" s="771" t="str">
        <f>AT131 &amp; "-" &amp; AV131</f>
        <v>-</v>
      </c>
      <c r="AT132" s="1230"/>
      <c r="AU132" s="1231"/>
      <c r="AV132" s="1230"/>
      <c r="AW132" s="1231"/>
      <c r="AX132" s="765"/>
      <c r="AY132" s="765"/>
      <c r="AZ132" s="771" t="str">
        <f>BA131 &amp; "-" &amp; BC131</f>
        <v>-</v>
      </c>
      <c r="BA132" s="1230"/>
      <c r="BB132" s="1231"/>
      <c r="BC132" s="1230"/>
      <c r="BD132" s="1231"/>
      <c r="BE132" s="765"/>
      <c r="BF132" s="765"/>
      <c r="BG132" s="771" t="str">
        <f>BH131 &amp; "-" &amp; BJ131</f>
        <v>-</v>
      </c>
      <c r="BH132" s="1230"/>
      <c r="BI132" s="1231"/>
      <c r="BJ132" s="1230"/>
      <c r="BK132" s="1231"/>
      <c r="BL132" s="765"/>
      <c r="BM132" s="765"/>
      <c r="BN132" s="771" t="str">
        <f>BO131 &amp; "-" &amp; BQ131</f>
        <v>-</v>
      </c>
      <c r="BO132" s="1230"/>
      <c r="BP132" s="1231"/>
      <c r="BQ132" s="1230"/>
      <c r="BR132" s="1231"/>
      <c r="BS132" s="580"/>
      <c r="BT132" s="1205"/>
      <c r="BU132" s="587"/>
      <c r="BV132" s="587"/>
      <c r="BW132" s="587"/>
      <c r="BX132" s="587"/>
      <c r="BY132" s="587"/>
      <c r="BZ132" s="587"/>
      <c r="CA132" s="587"/>
      <c r="CB132" s="587"/>
      <c r="CC132" s="587"/>
      <c r="CD132" s="587"/>
      <c r="CE132" s="587"/>
    </row>
    <row r="133" spans="1:83" s="524" customFormat="1" ht="15" customHeight="1">
      <c r="A133" s="1235"/>
      <c r="B133" s="1235"/>
      <c r="C133" s="1235"/>
      <c r="D133" s="1235"/>
      <c r="E133" s="1235"/>
      <c r="F133" s="1235"/>
      <c r="G133" s="944"/>
      <c r="H133" s="942"/>
      <c r="I133" s="1235"/>
      <c r="J133" s="1235"/>
      <c r="K133" s="949"/>
      <c r="L133" s="540"/>
      <c r="M133" s="558" t="s">
        <v>25</v>
      </c>
      <c r="N133" s="553"/>
      <c r="O133" s="547"/>
      <c r="P133" s="547"/>
      <c r="Q133" s="547"/>
      <c r="R133" s="575"/>
      <c r="S133" s="566"/>
      <c r="T133" s="565"/>
      <c r="U133" s="553"/>
      <c r="V133" s="759"/>
      <c r="W133" s="759"/>
      <c r="X133" s="759"/>
      <c r="Y133" s="768"/>
      <c r="Z133" s="1008"/>
      <c r="AA133" s="1007"/>
      <c r="AB133" s="1003"/>
      <c r="AC133" s="759"/>
      <c r="AD133" s="759"/>
      <c r="AE133" s="759"/>
      <c r="AF133" s="768"/>
      <c r="AG133" s="1008"/>
      <c r="AH133" s="1007"/>
      <c r="AI133" s="1003"/>
      <c r="AJ133" s="759"/>
      <c r="AK133" s="759"/>
      <c r="AL133" s="759"/>
      <c r="AM133" s="768"/>
      <c r="AN133" s="1008"/>
      <c r="AO133" s="1007"/>
      <c r="AP133" s="1003"/>
      <c r="AQ133" s="759"/>
      <c r="AR133" s="759"/>
      <c r="AS133" s="759"/>
      <c r="AT133" s="768"/>
      <c r="AU133" s="1008"/>
      <c r="AV133" s="1007"/>
      <c r="AW133" s="1003"/>
      <c r="AX133" s="759"/>
      <c r="AY133" s="759"/>
      <c r="AZ133" s="759"/>
      <c r="BA133" s="768"/>
      <c r="BB133" s="1008"/>
      <c r="BC133" s="1007"/>
      <c r="BD133" s="1003"/>
      <c r="BE133" s="759"/>
      <c r="BF133" s="759"/>
      <c r="BG133" s="759"/>
      <c r="BH133" s="768"/>
      <c r="BI133" s="1008"/>
      <c r="BJ133" s="1007"/>
      <c r="BK133" s="1003"/>
      <c r="BL133" s="759"/>
      <c r="BM133" s="759"/>
      <c r="BN133" s="759"/>
      <c r="BO133" s="768"/>
      <c r="BP133" s="1008"/>
      <c r="BQ133" s="1007"/>
      <c r="BR133" s="1003"/>
      <c r="BS133" s="562"/>
      <c r="BT133" s="1205"/>
      <c r="BU133" s="589"/>
      <c r="BV133" s="589"/>
      <c r="BW133" s="589"/>
      <c r="BX133" s="589"/>
      <c r="BY133" s="589"/>
      <c r="BZ133" s="589"/>
      <c r="CA133" s="589"/>
      <c r="CB133" s="589"/>
      <c r="CC133" s="589"/>
      <c r="CD133" s="589"/>
      <c r="CE133" s="589"/>
    </row>
    <row r="134" spans="1:83" s="524" customFormat="1" ht="15" customHeight="1">
      <c r="A134" s="1235"/>
      <c r="B134" s="1235"/>
      <c r="C134" s="1235"/>
      <c r="D134" s="1235"/>
      <c r="E134" s="1235"/>
      <c r="F134" s="944"/>
      <c r="G134" s="944"/>
      <c r="H134" s="942"/>
      <c r="I134" s="1235"/>
      <c r="J134" s="944"/>
      <c r="K134" s="949"/>
      <c r="L134" s="540"/>
      <c r="M134" s="553" t="s">
        <v>11</v>
      </c>
      <c r="N134" s="552"/>
      <c r="O134" s="547"/>
      <c r="P134" s="547"/>
      <c r="Q134" s="547"/>
      <c r="R134" s="575"/>
      <c r="S134" s="566"/>
      <c r="T134" s="565"/>
      <c r="U134" s="552"/>
      <c r="V134" s="759"/>
      <c r="W134" s="759"/>
      <c r="X134" s="759"/>
      <c r="Y134" s="768"/>
      <c r="Z134" s="1008"/>
      <c r="AA134" s="1007"/>
      <c r="AB134" s="1042"/>
      <c r="AC134" s="759"/>
      <c r="AD134" s="759"/>
      <c r="AE134" s="759"/>
      <c r="AF134" s="768"/>
      <c r="AG134" s="1008"/>
      <c r="AH134" s="1007"/>
      <c r="AI134" s="1042"/>
      <c r="AJ134" s="759"/>
      <c r="AK134" s="759"/>
      <c r="AL134" s="759"/>
      <c r="AM134" s="768"/>
      <c r="AN134" s="1008"/>
      <c r="AO134" s="1007"/>
      <c r="AP134" s="1042"/>
      <c r="AQ134" s="759"/>
      <c r="AR134" s="759"/>
      <c r="AS134" s="759"/>
      <c r="AT134" s="768"/>
      <c r="AU134" s="1008"/>
      <c r="AV134" s="1007"/>
      <c r="AW134" s="1042"/>
      <c r="AX134" s="759"/>
      <c r="AY134" s="759"/>
      <c r="AZ134" s="759"/>
      <c r="BA134" s="768"/>
      <c r="BB134" s="1008"/>
      <c r="BC134" s="1007"/>
      <c r="BD134" s="1042"/>
      <c r="BE134" s="759"/>
      <c r="BF134" s="759"/>
      <c r="BG134" s="759"/>
      <c r="BH134" s="768"/>
      <c r="BI134" s="1008"/>
      <c r="BJ134" s="1007"/>
      <c r="BK134" s="1042"/>
      <c r="BL134" s="759"/>
      <c r="BM134" s="759"/>
      <c r="BN134" s="759"/>
      <c r="BO134" s="768"/>
      <c r="BP134" s="1008"/>
      <c r="BQ134" s="1007"/>
      <c r="BR134" s="1042"/>
      <c r="BS134" s="566"/>
      <c r="BT134" s="562"/>
      <c r="BU134" s="589"/>
      <c r="BV134" s="589"/>
      <c r="BW134" s="589"/>
      <c r="BX134" s="589"/>
      <c r="BY134" s="589"/>
      <c r="BZ134" s="589"/>
      <c r="CA134" s="589"/>
      <c r="CB134" s="589"/>
      <c r="CC134" s="589"/>
      <c r="CD134" s="589"/>
      <c r="CE134" s="589"/>
    </row>
    <row r="135" spans="1:83" s="524" customFormat="1" ht="0.2" customHeight="1">
      <c r="A135" s="1235"/>
      <c r="B135" s="1235"/>
      <c r="C135" s="1235"/>
      <c r="D135" s="1235"/>
      <c r="E135" s="948"/>
      <c r="F135" s="944"/>
      <c r="G135" s="944"/>
      <c r="H135" s="944"/>
      <c r="I135" s="940"/>
      <c r="J135" s="937"/>
      <c r="K135" s="947"/>
      <c r="L135" s="540"/>
      <c r="M135" s="553"/>
      <c r="N135" s="551"/>
      <c r="O135" s="547"/>
      <c r="P135" s="547"/>
      <c r="Q135" s="547"/>
      <c r="R135" s="575"/>
      <c r="S135" s="566"/>
      <c r="T135" s="565"/>
      <c r="U135" s="551"/>
      <c r="V135" s="759"/>
      <c r="W135" s="759"/>
      <c r="X135" s="759"/>
      <c r="Y135" s="768"/>
      <c r="Z135" s="1008"/>
      <c r="AA135" s="1007"/>
      <c r="AB135" s="1001"/>
      <c r="AC135" s="759"/>
      <c r="AD135" s="759"/>
      <c r="AE135" s="759"/>
      <c r="AF135" s="768"/>
      <c r="AG135" s="1008"/>
      <c r="AH135" s="1007"/>
      <c r="AI135" s="1001"/>
      <c r="AJ135" s="759"/>
      <c r="AK135" s="759"/>
      <c r="AL135" s="759"/>
      <c r="AM135" s="768"/>
      <c r="AN135" s="1008"/>
      <c r="AO135" s="1007"/>
      <c r="AP135" s="1001"/>
      <c r="AQ135" s="759"/>
      <c r="AR135" s="759"/>
      <c r="AS135" s="759"/>
      <c r="AT135" s="768"/>
      <c r="AU135" s="1008"/>
      <c r="AV135" s="1007"/>
      <c r="AW135" s="1001"/>
      <c r="AX135" s="759"/>
      <c r="AY135" s="759"/>
      <c r="AZ135" s="759"/>
      <c r="BA135" s="768"/>
      <c r="BB135" s="1008"/>
      <c r="BC135" s="1007"/>
      <c r="BD135" s="1001"/>
      <c r="BE135" s="759"/>
      <c r="BF135" s="759"/>
      <c r="BG135" s="759"/>
      <c r="BH135" s="768"/>
      <c r="BI135" s="1008"/>
      <c r="BJ135" s="1007"/>
      <c r="BK135" s="1001"/>
      <c r="BL135" s="759"/>
      <c r="BM135" s="759"/>
      <c r="BN135" s="759"/>
      <c r="BO135" s="768"/>
      <c r="BP135" s="1008"/>
      <c r="BQ135" s="1007"/>
      <c r="BR135" s="1001"/>
      <c r="BS135" s="566"/>
      <c r="BT135" s="562"/>
      <c r="BU135" s="589"/>
      <c r="BV135" s="589"/>
      <c r="BW135" s="589"/>
      <c r="BX135" s="589"/>
      <c r="BY135" s="589"/>
      <c r="BZ135" s="589"/>
      <c r="CA135" s="589"/>
      <c r="CB135" s="589"/>
      <c r="CC135" s="589"/>
      <c r="CD135" s="589"/>
      <c r="CE135" s="589"/>
    </row>
    <row r="136" spans="1:83" s="524" customFormat="1" ht="15" customHeight="1">
      <c r="A136" s="1235"/>
      <c r="B136" s="1235"/>
      <c r="C136" s="1235"/>
      <c r="D136" s="948"/>
      <c r="E136" s="948"/>
      <c r="F136" s="944"/>
      <c r="G136" s="944"/>
      <c r="H136" s="944"/>
      <c r="I136" s="940"/>
      <c r="J136" s="937"/>
      <c r="K136" s="947"/>
      <c r="L136" s="540"/>
      <c r="M136" s="552" t="s">
        <v>17</v>
      </c>
      <c r="N136" s="551"/>
      <c r="O136" s="547"/>
      <c r="P136" s="547"/>
      <c r="Q136" s="547"/>
      <c r="R136" s="575"/>
      <c r="S136" s="566"/>
      <c r="T136" s="565"/>
      <c r="U136" s="551"/>
      <c r="V136" s="759"/>
      <c r="W136" s="759"/>
      <c r="X136" s="759"/>
      <c r="Y136" s="768"/>
      <c r="Z136" s="1008"/>
      <c r="AA136" s="1007"/>
      <c r="AB136" s="1001"/>
      <c r="AC136" s="759"/>
      <c r="AD136" s="759"/>
      <c r="AE136" s="759"/>
      <c r="AF136" s="768"/>
      <c r="AG136" s="1008"/>
      <c r="AH136" s="1007"/>
      <c r="AI136" s="1001"/>
      <c r="AJ136" s="759"/>
      <c r="AK136" s="759"/>
      <c r="AL136" s="759"/>
      <c r="AM136" s="768"/>
      <c r="AN136" s="1008"/>
      <c r="AO136" s="1007"/>
      <c r="AP136" s="1001"/>
      <c r="AQ136" s="759"/>
      <c r="AR136" s="759"/>
      <c r="AS136" s="759"/>
      <c r="AT136" s="768"/>
      <c r="AU136" s="1008"/>
      <c r="AV136" s="1007"/>
      <c r="AW136" s="1001"/>
      <c r="AX136" s="759"/>
      <c r="AY136" s="759"/>
      <c r="AZ136" s="759"/>
      <c r="BA136" s="768"/>
      <c r="BB136" s="1008"/>
      <c r="BC136" s="1007"/>
      <c r="BD136" s="1001"/>
      <c r="BE136" s="759"/>
      <c r="BF136" s="759"/>
      <c r="BG136" s="759"/>
      <c r="BH136" s="768"/>
      <c r="BI136" s="1008"/>
      <c r="BJ136" s="1007"/>
      <c r="BK136" s="1001"/>
      <c r="BL136" s="759"/>
      <c r="BM136" s="759"/>
      <c r="BN136" s="759"/>
      <c r="BO136" s="768"/>
      <c r="BP136" s="1008"/>
      <c r="BQ136" s="1007"/>
      <c r="BR136" s="1001"/>
      <c r="BS136" s="566"/>
      <c r="BT136" s="562"/>
      <c r="BU136" s="589"/>
      <c r="BV136" s="589"/>
      <c r="BW136" s="589"/>
      <c r="BX136" s="589"/>
      <c r="BY136" s="589"/>
      <c r="BZ136" s="589"/>
      <c r="CA136" s="589"/>
      <c r="CB136" s="589"/>
      <c r="CC136" s="589"/>
      <c r="CD136" s="589"/>
      <c r="CE136" s="589"/>
    </row>
    <row r="137" spans="1:83" s="524" customFormat="1" ht="15" customHeight="1">
      <c r="A137" s="1235"/>
      <c r="B137" s="1235"/>
      <c r="C137" s="948"/>
      <c r="D137" s="948"/>
      <c r="E137" s="948"/>
      <c r="F137" s="948"/>
      <c r="G137" s="953"/>
      <c r="H137" s="940"/>
      <c r="I137" s="951"/>
      <c r="J137" s="937"/>
      <c r="K137" s="952"/>
      <c r="L137" s="540"/>
      <c r="M137" s="551" t="s">
        <v>18</v>
      </c>
      <c r="N137" s="551"/>
      <c r="O137" s="547"/>
      <c r="P137" s="547"/>
      <c r="Q137" s="547"/>
      <c r="R137" s="575"/>
      <c r="S137" s="566"/>
      <c r="T137" s="565"/>
      <c r="U137" s="551"/>
      <c r="V137" s="759"/>
      <c r="W137" s="759"/>
      <c r="X137" s="759"/>
      <c r="Y137" s="768"/>
      <c r="Z137" s="1008"/>
      <c r="AA137" s="1007"/>
      <c r="AB137" s="1001"/>
      <c r="AC137" s="759"/>
      <c r="AD137" s="759"/>
      <c r="AE137" s="759"/>
      <c r="AF137" s="768"/>
      <c r="AG137" s="1008"/>
      <c r="AH137" s="1007"/>
      <c r="AI137" s="1001"/>
      <c r="AJ137" s="759"/>
      <c r="AK137" s="759"/>
      <c r="AL137" s="759"/>
      <c r="AM137" s="768"/>
      <c r="AN137" s="1008"/>
      <c r="AO137" s="1007"/>
      <c r="AP137" s="1001"/>
      <c r="AQ137" s="759"/>
      <c r="AR137" s="759"/>
      <c r="AS137" s="759"/>
      <c r="AT137" s="768"/>
      <c r="AU137" s="1008"/>
      <c r="AV137" s="1007"/>
      <c r="AW137" s="1001"/>
      <c r="AX137" s="759"/>
      <c r="AY137" s="759"/>
      <c r="AZ137" s="759"/>
      <c r="BA137" s="768"/>
      <c r="BB137" s="1008"/>
      <c r="BC137" s="1007"/>
      <c r="BD137" s="1001"/>
      <c r="BE137" s="759"/>
      <c r="BF137" s="759"/>
      <c r="BG137" s="759"/>
      <c r="BH137" s="768"/>
      <c r="BI137" s="1008"/>
      <c r="BJ137" s="1007"/>
      <c r="BK137" s="1001"/>
      <c r="BL137" s="759"/>
      <c r="BM137" s="759"/>
      <c r="BN137" s="759"/>
      <c r="BO137" s="768"/>
      <c r="BP137" s="1008"/>
      <c r="BQ137" s="1007"/>
      <c r="BR137" s="1001"/>
      <c r="BS137" s="566"/>
      <c r="BT137" s="562"/>
      <c r="BU137" s="589"/>
      <c r="BV137" s="589"/>
      <c r="BW137" s="589"/>
      <c r="BX137" s="589"/>
      <c r="BY137" s="589"/>
      <c r="BZ137" s="589"/>
      <c r="CA137" s="589"/>
      <c r="CB137" s="589"/>
      <c r="CC137" s="589"/>
      <c r="CD137" s="589"/>
      <c r="CE137" s="589"/>
    </row>
    <row r="138" spans="1:83" s="524" customFormat="1" ht="15" customHeight="1">
      <c r="A138" s="1235"/>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759"/>
      <c r="W138" s="759"/>
      <c r="X138" s="759"/>
      <c r="Y138" s="768"/>
      <c r="Z138" s="1008"/>
      <c r="AA138" s="1007"/>
      <c r="AB138" s="1001"/>
      <c r="AC138" s="759"/>
      <c r="AD138" s="759"/>
      <c r="AE138" s="759"/>
      <c r="AF138" s="768"/>
      <c r="AG138" s="1008"/>
      <c r="AH138" s="1007"/>
      <c r="AI138" s="1001"/>
      <c r="AJ138" s="759"/>
      <c r="AK138" s="759"/>
      <c r="AL138" s="759"/>
      <c r="AM138" s="768"/>
      <c r="AN138" s="1008"/>
      <c r="AO138" s="1007"/>
      <c r="AP138" s="1001"/>
      <c r="AQ138" s="759"/>
      <c r="AR138" s="759"/>
      <c r="AS138" s="759"/>
      <c r="AT138" s="768"/>
      <c r="AU138" s="1008"/>
      <c r="AV138" s="1007"/>
      <c r="AW138" s="1001"/>
      <c r="AX138" s="759"/>
      <c r="AY138" s="759"/>
      <c r="AZ138" s="759"/>
      <c r="BA138" s="768"/>
      <c r="BB138" s="1008"/>
      <c r="BC138" s="1007"/>
      <c r="BD138" s="1001"/>
      <c r="BE138" s="759"/>
      <c r="BF138" s="759"/>
      <c r="BG138" s="759"/>
      <c r="BH138" s="768"/>
      <c r="BI138" s="1008"/>
      <c r="BJ138" s="1007"/>
      <c r="BK138" s="1001"/>
      <c r="BL138" s="759"/>
      <c r="BM138" s="759"/>
      <c r="BN138" s="759"/>
      <c r="BO138" s="768"/>
      <c r="BP138" s="1008"/>
      <c r="BQ138" s="1007"/>
      <c r="BR138" s="1001"/>
      <c r="BS138" s="566"/>
      <c r="BT138" s="562"/>
      <c r="BU138" s="589"/>
      <c r="BV138" s="589"/>
      <c r="BW138" s="589"/>
      <c r="BX138" s="589"/>
      <c r="BY138" s="589"/>
      <c r="BZ138" s="589"/>
      <c r="CA138" s="589"/>
      <c r="CB138" s="589"/>
      <c r="CC138" s="589"/>
      <c r="CD138" s="589"/>
      <c r="CE138" s="589"/>
    </row>
    <row r="139" spans="1:83"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83" ht="17.100000000000001" customHeight="1">
      <c r="X140" s="204"/>
      <c r="Y140" s="204"/>
      <c r="Z140" s="204"/>
      <c r="AA140" s="204"/>
      <c r="AB140" s="204"/>
      <c r="AC140" s="204"/>
      <c r="AD140" s="204"/>
      <c r="AE140" s="204"/>
      <c r="AF140" s="204"/>
      <c r="AG140" s="204"/>
      <c r="AH140" s="204"/>
    </row>
    <row r="141" spans="1:83"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83" ht="17.100000000000001" customHeight="1">
      <c r="T142" s="122"/>
      <c r="U142" s="43"/>
      <c r="X142" s="204"/>
      <c r="Y142" s="204"/>
      <c r="Z142" s="204"/>
      <c r="AA142" s="204"/>
      <c r="AB142" s="204"/>
      <c r="AC142" s="204"/>
      <c r="AD142" s="204"/>
      <c r="AE142" s="204"/>
      <c r="AF142" s="204"/>
      <c r="AG142" s="204"/>
      <c r="AH142" s="204"/>
    </row>
    <row r="143" spans="1:83" s="525" customFormat="1" ht="22.5">
      <c r="A143" s="1235">
        <v>1</v>
      </c>
      <c r="B143" s="960"/>
      <c r="C143" s="960"/>
      <c r="D143" s="960"/>
      <c r="E143" s="961"/>
      <c r="F143" s="962"/>
      <c r="G143" s="962"/>
      <c r="H143" s="962"/>
      <c r="I143" s="963"/>
      <c r="J143" s="958"/>
      <c r="K143" s="965"/>
      <c r="L143" s="595">
        <f>mergeValue(A143)</f>
        <v>1</v>
      </c>
      <c r="M143" s="643" t="s">
        <v>20</v>
      </c>
      <c r="N143" s="582"/>
      <c r="O143" s="1247"/>
      <c r="P143" s="1247"/>
      <c r="Q143" s="1247"/>
      <c r="R143" s="1247"/>
      <c r="S143" s="1247"/>
      <c r="T143" s="1247"/>
      <c r="U143" s="1247"/>
      <c r="V143" s="1247"/>
      <c r="W143" s="632" t="s">
        <v>659</v>
      </c>
      <c r="X143" s="587"/>
      <c r="Y143" s="587"/>
      <c r="Z143" s="587"/>
      <c r="AA143" s="587"/>
      <c r="AB143" s="587"/>
      <c r="AC143" s="587"/>
      <c r="AD143" s="587"/>
      <c r="AE143" s="587"/>
      <c r="AF143" s="587"/>
      <c r="AG143" s="587"/>
      <c r="AH143" s="587"/>
    </row>
    <row r="144" spans="1:83" s="525" customFormat="1" ht="22.5">
      <c r="A144" s="1235"/>
      <c r="B144" s="1235">
        <v>1</v>
      </c>
      <c r="C144" s="960"/>
      <c r="D144" s="960"/>
      <c r="E144" s="962"/>
      <c r="F144" s="962"/>
      <c r="G144" s="962"/>
      <c r="H144" s="962"/>
      <c r="I144" s="957"/>
      <c r="J144" s="956"/>
      <c r="K144" s="959"/>
      <c r="L144" s="595" t="str">
        <f>mergeValue(A144) &amp;"."&amp; mergeValue(B144)</f>
        <v>1.1</v>
      </c>
      <c r="M144" s="548" t="s">
        <v>16</v>
      </c>
      <c r="N144" s="582"/>
      <c r="O144" s="1247"/>
      <c r="P144" s="1247"/>
      <c r="Q144" s="1247"/>
      <c r="R144" s="1247"/>
      <c r="S144" s="1247"/>
      <c r="T144" s="1247"/>
      <c r="U144" s="1247"/>
      <c r="V144" s="1247"/>
      <c r="W144" s="632" t="s">
        <v>477</v>
      </c>
      <c r="X144" s="587"/>
      <c r="Y144" s="587"/>
      <c r="Z144" s="587"/>
      <c r="AA144" s="587"/>
      <c r="AB144" s="587"/>
      <c r="AC144" s="587"/>
      <c r="AD144" s="587"/>
      <c r="AE144" s="587"/>
      <c r="AF144" s="587"/>
      <c r="AG144" s="587"/>
      <c r="AH144" s="587"/>
    </row>
    <row r="145" spans="1:35" s="525" customFormat="1" ht="22.5">
      <c r="A145" s="1235"/>
      <c r="B145" s="1235"/>
      <c r="C145" s="1235">
        <v>1</v>
      </c>
      <c r="D145" s="960"/>
      <c r="E145" s="962"/>
      <c r="F145" s="962"/>
      <c r="G145" s="962"/>
      <c r="H145" s="962"/>
      <c r="I145" s="964"/>
      <c r="J145" s="956"/>
      <c r="K145" s="959"/>
      <c r="L145" s="595" t="str">
        <f>mergeValue(A145) &amp;"."&amp; mergeValue(B145)&amp;"."&amp; mergeValue(C145)</f>
        <v>1.1.1</v>
      </c>
      <c r="M145" s="549" t="s">
        <v>7</v>
      </c>
      <c r="N145" s="582"/>
      <c r="O145" s="1247"/>
      <c r="P145" s="1247"/>
      <c r="Q145" s="1247"/>
      <c r="R145" s="1247"/>
      <c r="S145" s="1247"/>
      <c r="T145" s="1247"/>
      <c r="U145" s="1247"/>
      <c r="V145" s="1247"/>
      <c r="W145" s="632" t="s">
        <v>634</v>
      </c>
      <c r="X145" s="587"/>
      <c r="Y145" s="587"/>
      <c r="Z145" s="587"/>
      <c r="AA145" s="587"/>
      <c r="AB145" s="587"/>
      <c r="AC145" s="587"/>
      <c r="AD145" s="587"/>
      <c r="AE145" s="587"/>
      <c r="AF145" s="587"/>
      <c r="AG145" s="587"/>
      <c r="AH145" s="587"/>
    </row>
    <row r="146" spans="1:35" s="525" customFormat="1" ht="22.5">
      <c r="A146" s="1235"/>
      <c r="B146" s="1235"/>
      <c r="C146" s="1235"/>
      <c r="D146" s="1235">
        <v>1</v>
      </c>
      <c r="E146" s="962"/>
      <c r="F146" s="962"/>
      <c r="G146" s="962"/>
      <c r="H146" s="962"/>
      <c r="I146" s="964"/>
      <c r="J146" s="956"/>
      <c r="K146" s="959"/>
      <c r="L146" s="595" t="str">
        <f>mergeValue(A146) &amp;"."&amp; mergeValue(B146)&amp;"."&amp; mergeValue(C146)&amp;"."&amp; mergeValue(D146)</f>
        <v>1.1.1.1</v>
      </c>
      <c r="M146" s="550" t="s">
        <v>22</v>
      </c>
      <c r="N146" s="582"/>
      <c r="O146" s="1247"/>
      <c r="P146" s="1247"/>
      <c r="Q146" s="1247"/>
      <c r="R146" s="1247"/>
      <c r="S146" s="1247"/>
      <c r="T146" s="1247"/>
      <c r="U146" s="1247"/>
      <c r="V146" s="1247"/>
      <c r="W146" s="632" t="s">
        <v>635</v>
      </c>
      <c r="X146" s="587"/>
      <c r="Y146" s="587"/>
      <c r="Z146" s="587"/>
      <c r="AA146" s="587"/>
      <c r="AB146" s="587"/>
      <c r="AC146" s="587"/>
      <c r="AD146" s="587"/>
      <c r="AE146" s="587"/>
      <c r="AF146" s="587"/>
      <c r="AG146" s="587"/>
      <c r="AH146" s="587"/>
    </row>
    <row r="147" spans="1:35" s="525" customFormat="1" ht="11.25" hidden="1" customHeight="1">
      <c r="A147" s="1235"/>
      <c r="B147" s="1235"/>
      <c r="C147" s="1235"/>
      <c r="D147" s="1235"/>
      <c r="E147" s="1235">
        <v>1</v>
      </c>
      <c r="F147" s="962"/>
      <c r="G147" s="962"/>
      <c r="H147" s="960">
        <v>1</v>
      </c>
      <c r="I147" s="1235">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5"/>
      <c r="B148" s="1235"/>
      <c r="C148" s="1235"/>
      <c r="D148" s="1235"/>
      <c r="E148" s="1235"/>
      <c r="F148" s="1235">
        <v>1</v>
      </c>
      <c r="G148" s="960"/>
      <c r="H148" s="960"/>
      <c r="I148" s="1235"/>
      <c r="J148" s="1235">
        <v>1</v>
      </c>
      <c r="K148" s="968"/>
      <c r="L148" s="595" t="str">
        <f>mergeValue(A148) &amp;"."&amp; mergeValue(B148)&amp;"."&amp; mergeValue(C148)&amp;"."&amp; mergeValue(D148)&amp;"."&amp;  mergeValue(F148)</f>
        <v>1.1.1.1.1</v>
      </c>
      <c r="M148" s="557" t="s">
        <v>10</v>
      </c>
      <c r="N148" s="583"/>
      <c r="O148" s="1237"/>
      <c r="P148" s="1237"/>
      <c r="Q148" s="1237"/>
      <c r="R148" s="1237"/>
      <c r="S148" s="1237"/>
      <c r="T148" s="1237"/>
      <c r="U148" s="1237"/>
      <c r="V148" s="1237"/>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35"/>
      <c r="B149" s="1235"/>
      <c r="C149" s="1235"/>
      <c r="D149" s="1235"/>
      <c r="E149" s="1235"/>
      <c r="F149" s="1235"/>
      <c r="G149" s="960">
        <v>1</v>
      </c>
      <c r="H149" s="960"/>
      <c r="I149" s="1235"/>
      <c r="J149" s="1235"/>
      <c r="K149" s="968">
        <v>1</v>
      </c>
      <c r="L149" s="595" t="str">
        <f>mergeValue(A149) &amp;"."&amp; mergeValue(B149)&amp;"."&amp; mergeValue(C149)&amp;"."&amp; mergeValue(D149)&amp;"."&amp; mergeValue(F149)&amp;"."&amp; mergeValue(G149)</f>
        <v>1.1.1.1.1.1</v>
      </c>
      <c r="M149" s="1071"/>
      <c r="N149" s="588"/>
      <c r="O149" s="564"/>
      <c r="P149" s="564"/>
      <c r="Q149" s="1096"/>
      <c r="R149" s="1245"/>
      <c r="S149" s="1231" t="s">
        <v>84</v>
      </c>
      <c r="T149" s="1245"/>
      <c r="U149" s="1231" t="s">
        <v>85</v>
      </c>
      <c r="V149" s="580"/>
      <c r="W149" s="1205"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5"/>
      <c r="B150" s="1235"/>
      <c r="C150" s="1235"/>
      <c r="D150" s="1235"/>
      <c r="E150" s="1235"/>
      <c r="F150" s="1235"/>
      <c r="G150" s="960"/>
      <c r="H150" s="960"/>
      <c r="I150" s="1235"/>
      <c r="J150" s="1235"/>
      <c r="K150" s="968"/>
      <c r="L150" s="602"/>
      <c r="M150" s="648"/>
      <c r="N150" s="588"/>
      <c r="O150" s="564"/>
      <c r="P150" s="564"/>
      <c r="Q150" s="586" t="str">
        <f>R149 &amp; "-" &amp; T149</f>
        <v>-</v>
      </c>
      <c r="R150" s="1230"/>
      <c r="S150" s="1231"/>
      <c r="T150" s="1230"/>
      <c r="U150" s="1231"/>
      <c r="V150" s="580"/>
      <c r="W150" s="1205"/>
      <c r="X150" s="587"/>
      <c r="Y150" s="587"/>
      <c r="Z150" s="587"/>
      <c r="AA150" s="587"/>
      <c r="AB150" s="587"/>
      <c r="AC150" s="587"/>
      <c r="AD150" s="587"/>
      <c r="AE150" s="587"/>
      <c r="AF150" s="587"/>
      <c r="AG150" s="587"/>
      <c r="AH150" s="587"/>
    </row>
    <row r="151" spans="1:35" s="524" customFormat="1" ht="15" customHeight="1">
      <c r="A151" s="1235"/>
      <c r="B151" s="1235"/>
      <c r="C151" s="1235"/>
      <c r="D151" s="1235"/>
      <c r="E151" s="1235"/>
      <c r="F151" s="1235"/>
      <c r="G151" s="962"/>
      <c r="H151" s="960"/>
      <c r="I151" s="1235"/>
      <c r="J151" s="1235"/>
      <c r="K151" s="967"/>
      <c r="L151" s="540"/>
      <c r="M151" s="558" t="s">
        <v>25</v>
      </c>
      <c r="N151" s="553"/>
      <c r="O151" s="547"/>
      <c r="P151" s="547"/>
      <c r="Q151" s="547"/>
      <c r="R151" s="575"/>
      <c r="S151" s="566"/>
      <c r="T151" s="565"/>
      <c r="U151" s="553"/>
      <c r="V151" s="562"/>
      <c r="W151" s="1205"/>
      <c r="X151" s="589"/>
      <c r="Y151" s="589"/>
      <c r="Z151" s="589"/>
      <c r="AA151" s="589"/>
      <c r="AB151" s="589"/>
      <c r="AC151" s="589"/>
      <c r="AD151" s="589"/>
      <c r="AE151" s="589"/>
      <c r="AF151" s="589"/>
      <c r="AG151" s="589"/>
      <c r="AH151" s="589"/>
    </row>
    <row r="152" spans="1:35" s="524" customFormat="1" ht="15" customHeight="1">
      <c r="A152" s="1235"/>
      <c r="B152" s="1235"/>
      <c r="C152" s="1235"/>
      <c r="D152" s="1235"/>
      <c r="E152" s="1235"/>
      <c r="F152" s="962"/>
      <c r="G152" s="962"/>
      <c r="H152" s="960"/>
      <c r="I152" s="1235"/>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5"/>
      <c r="B153" s="1235"/>
      <c r="C153" s="1235"/>
      <c r="D153" s="1235"/>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5"/>
      <c r="B154" s="1235"/>
      <c r="C154" s="1235"/>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5"/>
      <c r="B155" s="1235"/>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5"/>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5">
        <v>1</v>
      </c>
      <c r="B161" s="903"/>
      <c r="C161" s="903"/>
      <c r="D161" s="903"/>
      <c r="E161" s="904"/>
      <c r="F161" s="905"/>
      <c r="G161" s="905"/>
      <c r="H161" s="905"/>
      <c r="I161" s="906"/>
      <c r="J161" s="901"/>
      <c r="K161" s="908"/>
      <c r="L161" s="595">
        <f>mergeValue(A161)</f>
        <v>1</v>
      </c>
      <c r="M161" s="643" t="s">
        <v>20</v>
      </c>
      <c r="N161" s="582"/>
      <c r="O161" s="1285"/>
      <c r="P161" s="1286"/>
      <c r="Q161" s="1286"/>
      <c r="R161" s="1286"/>
      <c r="S161" s="1286"/>
      <c r="T161" s="1286"/>
      <c r="U161" s="1286"/>
      <c r="V161" s="1287"/>
      <c r="W161" s="632" t="s">
        <v>476</v>
      </c>
      <c r="X161" s="587"/>
      <c r="Y161" s="587"/>
      <c r="Z161" s="587"/>
      <c r="AA161" s="587"/>
      <c r="AB161" s="587"/>
      <c r="AC161" s="587"/>
      <c r="AD161" s="587"/>
      <c r="AE161" s="587"/>
      <c r="AF161" s="587"/>
      <c r="AG161" s="587"/>
    </row>
    <row r="162" spans="1:33" s="525" customFormat="1" ht="22.5">
      <c r="A162" s="1235"/>
      <c r="B162" s="1235">
        <v>1</v>
      </c>
      <c r="C162" s="903"/>
      <c r="D162" s="903"/>
      <c r="E162" s="905"/>
      <c r="F162" s="905"/>
      <c r="G162" s="905"/>
      <c r="H162" s="905"/>
      <c r="I162" s="900"/>
      <c r="J162" s="899"/>
      <c r="K162" s="902"/>
      <c r="L162" s="595" t="str">
        <f>mergeValue(A162) &amp;"."&amp; mergeValue(B162)</f>
        <v>1.1</v>
      </c>
      <c r="M162" s="548" t="s">
        <v>16</v>
      </c>
      <c r="N162" s="582"/>
      <c r="O162" s="1285"/>
      <c r="P162" s="1286"/>
      <c r="Q162" s="1286"/>
      <c r="R162" s="1286"/>
      <c r="S162" s="1286"/>
      <c r="T162" s="1286"/>
      <c r="U162" s="1286"/>
      <c r="V162" s="1287"/>
      <c r="W162" s="632" t="s">
        <v>477</v>
      </c>
      <c r="X162" s="587"/>
      <c r="Y162" s="587"/>
      <c r="Z162" s="587"/>
      <c r="AA162" s="587"/>
      <c r="AB162" s="587"/>
      <c r="AC162" s="587"/>
      <c r="AD162" s="587"/>
      <c r="AE162" s="587"/>
      <c r="AF162" s="587"/>
      <c r="AG162" s="587"/>
    </row>
    <row r="163" spans="1:33" s="525" customFormat="1" ht="22.5">
      <c r="A163" s="1235"/>
      <c r="B163" s="1235"/>
      <c r="C163" s="1235">
        <v>1</v>
      </c>
      <c r="D163" s="903"/>
      <c r="E163" s="905"/>
      <c r="F163" s="905"/>
      <c r="G163" s="905"/>
      <c r="H163" s="905"/>
      <c r="I163" s="907"/>
      <c r="J163" s="899"/>
      <c r="K163" s="902"/>
      <c r="L163" s="595" t="str">
        <f>mergeValue(A163) &amp;"."&amp; mergeValue(B163)&amp;"."&amp; mergeValue(C163)</f>
        <v>1.1.1</v>
      </c>
      <c r="M163" s="549" t="s">
        <v>7</v>
      </c>
      <c r="N163" s="582"/>
      <c r="O163" s="1285"/>
      <c r="P163" s="1286"/>
      <c r="Q163" s="1286"/>
      <c r="R163" s="1286"/>
      <c r="S163" s="1286"/>
      <c r="T163" s="1286"/>
      <c r="U163" s="1286"/>
      <c r="V163" s="1287"/>
      <c r="W163" s="632" t="s">
        <v>634</v>
      </c>
      <c r="X163" s="587"/>
      <c r="Y163" s="587"/>
      <c r="Z163" s="587"/>
      <c r="AA163" s="587"/>
      <c r="AB163" s="587"/>
      <c r="AC163" s="587"/>
      <c r="AD163" s="587"/>
      <c r="AE163" s="587"/>
      <c r="AF163" s="587"/>
      <c r="AG163" s="587"/>
    </row>
    <row r="164" spans="1:33" s="525" customFormat="1" ht="22.5">
      <c r="A164" s="1235"/>
      <c r="B164" s="1235"/>
      <c r="C164" s="1235"/>
      <c r="D164" s="1235">
        <v>1</v>
      </c>
      <c r="E164" s="905"/>
      <c r="F164" s="905"/>
      <c r="G164" s="905"/>
      <c r="H164" s="905"/>
      <c r="I164" s="907"/>
      <c r="J164" s="899"/>
      <c r="K164" s="902"/>
      <c r="L164" s="595" t="str">
        <f>mergeValue(A164) &amp;"."&amp; mergeValue(B164)&amp;"."&amp; mergeValue(C164)&amp;"."&amp; mergeValue(D164)</f>
        <v>1.1.1.1</v>
      </c>
      <c r="M164" s="550" t="s">
        <v>22</v>
      </c>
      <c r="N164" s="582"/>
      <c r="O164" s="1285"/>
      <c r="P164" s="1286"/>
      <c r="Q164" s="1286"/>
      <c r="R164" s="1286"/>
      <c r="S164" s="1286"/>
      <c r="T164" s="1286"/>
      <c r="U164" s="1286"/>
      <c r="V164" s="1287"/>
      <c r="W164" s="632" t="s">
        <v>635</v>
      </c>
      <c r="X164" s="587"/>
      <c r="Y164" s="587"/>
      <c r="Z164" s="587"/>
      <c r="AA164" s="587"/>
      <c r="AB164" s="587"/>
      <c r="AC164" s="587"/>
      <c r="AD164" s="587"/>
      <c r="AE164" s="587"/>
      <c r="AF164" s="587"/>
      <c r="AG164" s="587"/>
    </row>
    <row r="165" spans="1:33" s="525" customFormat="1" ht="101.25">
      <c r="A165" s="1235"/>
      <c r="B165" s="1235"/>
      <c r="C165" s="1235"/>
      <c r="D165" s="1235"/>
      <c r="E165" s="1235">
        <v>1</v>
      </c>
      <c r="F165" s="905"/>
      <c r="G165" s="905"/>
      <c r="H165" s="903">
        <v>1</v>
      </c>
      <c r="I165" s="1235">
        <v>1</v>
      </c>
      <c r="J165" s="905"/>
      <c r="K165" s="910"/>
      <c r="L165" s="595" t="str">
        <f>mergeValue(A165) &amp;"."&amp; mergeValue(B165)&amp;"."&amp; mergeValue(C165)&amp;"."&amp; mergeValue(D165)&amp;"."&amp; mergeValue(E165)</f>
        <v>1.1.1.1.1</v>
      </c>
      <c r="M165" s="556" t="s">
        <v>9</v>
      </c>
      <c r="N165" s="583"/>
      <c r="O165" s="1238"/>
      <c r="P165" s="1239"/>
      <c r="Q165" s="1239"/>
      <c r="R165" s="1239"/>
      <c r="S165" s="1239"/>
      <c r="T165" s="1239"/>
      <c r="U165" s="1239"/>
      <c r="V165" s="1240"/>
      <c r="W165" s="632" t="s">
        <v>639</v>
      </c>
      <c r="X165" s="587"/>
      <c r="Y165" s="587"/>
      <c r="Z165" s="587"/>
      <c r="AA165" s="587"/>
      <c r="AB165" s="587"/>
      <c r="AC165" s="587"/>
      <c r="AD165" s="587"/>
      <c r="AE165" s="587"/>
      <c r="AF165" s="587"/>
      <c r="AG165" s="587"/>
    </row>
    <row r="166" spans="1:33" s="525" customFormat="1" ht="90">
      <c r="A166" s="1235"/>
      <c r="B166" s="1235"/>
      <c r="C166" s="1235"/>
      <c r="D166" s="1235"/>
      <c r="E166" s="1235"/>
      <c r="F166" s="1235">
        <v>1</v>
      </c>
      <c r="G166" s="903"/>
      <c r="H166" s="903"/>
      <c r="I166" s="1235"/>
      <c r="J166" s="1235">
        <v>1</v>
      </c>
      <c r="K166" s="911"/>
      <c r="L166" s="595" t="str">
        <f>mergeValue(A166) &amp;"."&amp; mergeValue(B166)&amp;"."&amp; mergeValue(C166)&amp;"."&amp; mergeValue(D166)&amp;"."&amp; mergeValue(E166)&amp;"."&amp; mergeValue(F166)</f>
        <v>1.1.1.1.1.1</v>
      </c>
      <c r="M166" s="557" t="s">
        <v>10</v>
      </c>
      <c r="N166" s="583"/>
      <c r="O166" s="1238"/>
      <c r="P166" s="1239"/>
      <c r="Q166" s="1239"/>
      <c r="R166" s="1239"/>
      <c r="S166" s="1239"/>
      <c r="T166" s="1239"/>
      <c r="U166" s="1239"/>
      <c r="V166" s="1240"/>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35"/>
      <c r="B167" s="1235"/>
      <c r="C167" s="1235"/>
      <c r="D167" s="1235"/>
      <c r="E167" s="1235"/>
      <c r="F167" s="1235"/>
      <c r="G167" s="903">
        <v>1</v>
      </c>
      <c r="H167" s="903"/>
      <c r="I167" s="1235"/>
      <c r="J167" s="1235"/>
      <c r="K167" s="911">
        <v>1</v>
      </c>
      <c r="L167" s="595" t="str">
        <f>mergeValue(A167) &amp;"."&amp; mergeValue(B167)&amp;"."&amp; mergeValue(C167)&amp;"."&amp; mergeValue(D167)&amp;"."&amp; mergeValue(E167)&amp;"."&amp; mergeValue(F167)&amp;"."&amp; mergeValue(G167)</f>
        <v>1.1.1.1.1.1.1</v>
      </c>
      <c r="M167" s="1071"/>
      <c r="N167" s="588"/>
      <c r="O167" s="1080"/>
      <c r="P167" s="564"/>
      <c r="Q167" s="564"/>
      <c r="R167" s="1245"/>
      <c r="S167" s="1231" t="s">
        <v>84</v>
      </c>
      <c r="T167" s="1245"/>
      <c r="U167" s="1231" t="s">
        <v>84</v>
      </c>
      <c r="V167" s="580"/>
      <c r="W167" s="1205"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35"/>
      <c r="B168" s="1235"/>
      <c r="C168" s="1235"/>
      <c r="D168" s="1235"/>
      <c r="E168" s="1235"/>
      <c r="F168" s="1235"/>
      <c r="G168" s="903"/>
      <c r="H168" s="903"/>
      <c r="I168" s="1235"/>
      <c r="J168" s="1235"/>
      <c r="K168" s="911"/>
      <c r="L168" s="602"/>
      <c r="M168" s="648"/>
      <c r="N168" s="588"/>
      <c r="O168" s="586"/>
      <c r="P168" s="564"/>
      <c r="Q168" s="586" t="str">
        <f>R167 &amp; "-" &amp; T167</f>
        <v>-</v>
      </c>
      <c r="R168" s="1230"/>
      <c r="S168" s="1231"/>
      <c r="T168" s="1230"/>
      <c r="U168" s="1231"/>
      <c r="V168" s="580"/>
      <c r="W168" s="1205"/>
      <c r="X168" s="587"/>
      <c r="Y168" s="587"/>
      <c r="Z168" s="587"/>
      <c r="AA168" s="587"/>
      <c r="AB168" s="587"/>
      <c r="AC168" s="587"/>
      <c r="AD168" s="587"/>
      <c r="AE168" s="587"/>
      <c r="AF168" s="587"/>
      <c r="AG168" s="587"/>
    </row>
    <row r="169" spans="1:33" s="524" customFormat="1" ht="15" customHeight="1">
      <c r="A169" s="1235"/>
      <c r="B169" s="1235"/>
      <c r="C169" s="1235"/>
      <c r="D169" s="1235"/>
      <c r="E169" s="1235"/>
      <c r="F169" s="1235"/>
      <c r="G169" s="905"/>
      <c r="H169" s="903"/>
      <c r="I169" s="1235"/>
      <c r="J169" s="1235"/>
      <c r="K169" s="910"/>
      <c r="L169" s="540"/>
      <c r="M169" s="559" t="s">
        <v>25</v>
      </c>
      <c r="N169" s="553"/>
      <c r="O169" s="547"/>
      <c r="P169" s="547"/>
      <c r="Q169" s="547"/>
      <c r="R169" s="575"/>
      <c r="S169" s="566"/>
      <c r="T169" s="565"/>
      <c r="U169" s="553"/>
      <c r="V169" s="562"/>
      <c r="W169" s="1205"/>
      <c r="X169" s="589"/>
      <c r="Y169" s="589"/>
      <c r="Z169" s="589"/>
      <c r="AA169" s="589"/>
      <c r="AB169" s="589"/>
      <c r="AC169" s="589"/>
      <c r="AD169" s="589"/>
      <c r="AE169" s="589"/>
      <c r="AF169" s="589"/>
      <c r="AG169" s="589"/>
    </row>
    <row r="170" spans="1:33" s="524" customFormat="1" ht="15" customHeight="1">
      <c r="A170" s="1235"/>
      <c r="B170" s="1235"/>
      <c r="C170" s="1235"/>
      <c r="D170" s="1235"/>
      <c r="E170" s="1235"/>
      <c r="F170" s="905"/>
      <c r="G170" s="905"/>
      <c r="H170" s="903"/>
      <c r="I170" s="1235"/>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5"/>
      <c r="B171" s="1235"/>
      <c r="C171" s="1235"/>
      <c r="D171" s="1235"/>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5"/>
      <c r="B172" s="1235"/>
      <c r="C172" s="1235"/>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5"/>
      <c r="B173" s="1235"/>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5"/>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5">
        <v>1</v>
      </c>
      <c r="B179" s="982"/>
      <c r="C179" s="982"/>
      <c r="D179" s="982"/>
      <c r="E179" s="982"/>
      <c r="F179" s="982"/>
      <c r="G179" s="983"/>
      <c r="H179" s="983"/>
      <c r="I179" s="985"/>
      <c r="J179" s="977"/>
      <c r="K179" s="977"/>
      <c r="L179" s="726">
        <f>mergeValue(A179)</f>
        <v>1</v>
      </c>
      <c r="M179" s="643" t="s">
        <v>20</v>
      </c>
      <c r="N179" s="718"/>
      <c r="O179" s="1285"/>
      <c r="P179" s="1286"/>
      <c r="Q179" s="1286"/>
      <c r="R179" s="1286"/>
      <c r="S179" s="1286"/>
      <c r="T179" s="1286"/>
      <c r="U179" s="1286"/>
      <c r="V179" s="1286"/>
      <c r="W179" s="1287"/>
      <c r="X179" s="719" t="s">
        <v>476</v>
      </c>
      <c r="Y179" s="721"/>
      <c r="Z179" s="721"/>
      <c r="AA179" s="721"/>
      <c r="AB179" s="721"/>
      <c r="AC179" s="721"/>
      <c r="AD179" s="721"/>
      <c r="AE179" s="721"/>
      <c r="AF179" s="721"/>
      <c r="AG179" s="721"/>
    </row>
    <row r="180" spans="1:47" s="687" customFormat="1" ht="22.5">
      <c r="A180" s="1235"/>
      <c r="B180" s="1235">
        <v>1</v>
      </c>
      <c r="C180" s="982"/>
      <c r="D180" s="982"/>
      <c r="E180" s="982"/>
      <c r="F180" s="982"/>
      <c r="G180" s="987"/>
      <c r="H180" s="984"/>
      <c r="I180" s="989"/>
      <c r="J180" s="974"/>
      <c r="K180" s="973"/>
      <c r="L180" s="726" t="str">
        <f>mergeValue(A180) &amp;"."&amp; mergeValue(B180)</f>
        <v>1.1</v>
      </c>
      <c r="M180" s="694" t="s">
        <v>16</v>
      </c>
      <c r="N180" s="718"/>
      <c r="O180" s="1285"/>
      <c r="P180" s="1286"/>
      <c r="Q180" s="1286"/>
      <c r="R180" s="1286"/>
      <c r="S180" s="1286"/>
      <c r="T180" s="1286"/>
      <c r="U180" s="1286"/>
      <c r="V180" s="1286"/>
      <c r="W180" s="1287"/>
      <c r="X180" s="719" t="s">
        <v>477</v>
      </c>
      <c r="Y180" s="721"/>
      <c r="Z180" s="721"/>
      <c r="AA180" s="721"/>
      <c r="AB180" s="721"/>
      <c r="AC180" s="721"/>
      <c r="AD180" s="721"/>
      <c r="AE180" s="721"/>
      <c r="AF180" s="721"/>
      <c r="AG180" s="721"/>
    </row>
    <row r="181" spans="1:47" s="687" customFormat="1" ht="22.5">
      <c r="A181" s="1235"/>
      <c r="B181" s="1235"/>
      <c r="C181" s="1235">
        <v>1</v>
      </c>
      <c r="D181" s="982"/>
      <c r="E181" s="982"/>
      <c r="F181" s="982"/>
      <c r="G181" s="987"/>
      <c r="H181" s="984"/>
      <c r="I181" s="990"/>
      <c r="J181" s="974"/>
      <c r="K181" s="973"/>
      <c r="L181" s="726" t="str">
        <f>mergeValue(A181) &amp;"."&amp; mergeValue(B181)&amp;"."&amp; mergeValue(C181)</f>
        <v>1.1.1</v>
      </c>
      <c r="M181" s="695" t="s">
        <v>7</v>
      </c>
      <c r="N181" s="718"/>
      <c r="O181" s="1285"/>
      <c r="P181" s="1286"/>
      <c r="Q181" s="1286"/>
      <c r="R181" s="1286"/>
      <c r="S181" s="1286"/>
      <c r="T181" s="1286"/>
      <c r="U181" s="1286"/>
      <c r="V181" s="1286"/>
      <c r="W181" s="1287"/>
      <c r="X181" s="719" t="s">
        <v>634</v>
      </c>
      <c r="Y181" s="721"/>
      <c r="Z181" s="721"/>
      <c r="AA181" s="721"/>
      <c r="AB181" s="721"/>
      <c r="AC181" s="721"/>
      <c r="AD181" s="721"/>
      <c r="AE181" s="721"/>
      <c r="AF181" s="721"/>
      <c r="AG181" s="721"/>
    </row>
    <row r="182" spans="1:47" s="687" customFormat="1" ht="22.5">
      <c r="A182" s="1235"/>
      <c r="B182" s="1235"/>
      <c r="C182" s="1235"/>
      <c r="D182" s="1235">
        <v>1</v>
      </c>
      <c r="E182" s="982"/>
      <c r="F182" s="982"/>
      <c r="G182" s="987"/>
      <c r="H182" s="984"/>
      <c r="I182" s="990"/>
      <c r="J182" s="988"/>
      <c r="K182" s="973"/>
      <c r="L182" s="726" t="str">
        <f>mergeValue(A182) &amp;"."&amp; mergeValue(B182)&amp;"."&amp; mergeValue(C182)&amp;"."&amp; mergeValue(D182)</f>
        <v>1.1.1.1</v>
      </c>
      <c r="M182" s="696" t="s">
        <v>22</v>
      </c>
      <c r="N182" s="718"/>
      <c r="O182" s="1285"/>
      <c r="P182" s="1286"/>
      <c r="Q182" s="1286"/>
      <c r="R182" s="1286"/>
      <c r="S182" s="1286"/>
      <c r="T182" s="1286"/>
      <c r="U182" s="1286"/>
      <c r="V182" s="1286"/>
      <c r="W182" s="1287"/>
      <c r="X182" s="719" t="s">
        <v>688</v>
      </c>
      <c r="Y182" s="721"/>
      <c r="Z182" s="721"/>
      <c r="AA182" s="721"/>
      <c r="AB182" s="721"/>
      <c r="AC182" s="721"/>
      <c r="AD182" s="721"/>
      <c r="AE182" s="721"/>
      <c r="AF182" s="721"/>
      <c r="AG182" s="721"/>
    </row>
    <row r="183" spans="1:47" s="687" customFormat="1" ht="56.25" customHeight="1">
      <c r="A183" s="1235"/>
      <c r="B183" s="1235"/>
      <c r="C183" s="1235"/>
      <c r="D183" s="1235"/>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35"/>
      <c r="B184" s="1235"/>
      <c r="C184" s="1235"/>
      <c r="D184" s="1235"/>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5"/>
      <c r="B185" s="1235"/>
      <c r="C185" s="1235"/>
      <c r="D185" s="1235"/>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5"/>
      <c r="B186" s="1235"/>
      <c r="C186" s="1235"/>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5"/>
      <c r="B187" s="1235"/>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5"/>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5">
        <v>1</v>
      </c>
      <c r="B193" s="1017"/>
      <c r="C193" s="1017"/>
      <c r="D193" s="1017"/>
      <c r="E193" s="1017"/>
      <c r="F193" s="1010"/>
      <c r="G193" s="1016"/>
      <c r="H193" s="1016"/>
      <c r="I193" s="998"/>
      <c r="J193" s="997"/>
      <c r="K193" s="997"/>
      <c r="L193" s="726">
        <f>mergeValue(A193)</f>
        <v>1</v>
      </c>
      <c r="M193" s="643" t="s">
        <v>20</v>
      </c>
      <c r="N193" s="1316"/>
      <c r="O193" s="1317"/>
      <c r="P193" s="1317"/>
      <c r="Q193" s="1317"/>
      <c r="R193" s="1317"/>
      <c r="S193" s="1317"/>
      <c r="T193" s="1317"/>
      <c r="U193" s="1317"/>
      <c r="V193" s="1317"/>
      <c r="W193" s="1317"/>
      <c r="X193" s="1317"/>
      <c r="Y193" s="1317"/>
      <c r="Z193" s="1317"/>
      <c r="AA193" s="1317"/>
      <c r="AB193" s="1317"/>
      <c r="AC193" s="1317"/>
      <c r="AD193" s="1317"/>
      <c r="AE193" s="1317"/>
      <c r="AF193" s="1318"/>
      <c r="AG193" s="719" t="s">
        <v>476</v>
      </c>
      <c r="AH193" s="721"/>
      <c r="AI193" s="721"/>
      <c r="AJ193" s="721"/>
      <c r="AK193" s="721"/>
      <c r="AL193" s="721"/>
      <c r="AM193" s="721"/>
      <c r="AN193" s="721"/>
      <c r="AO193" s="721"/>
      <c r="AP193" s="721"/>
      <c r="AQ193" s="721"/>
      <c r="AR193" s="721"/>
    </row>
    <row r="194" spans="1:46" s="687" customFormat="1" ht="22.5">
      <c r="A194" s="1235"/>
      <c r="B194" s="1235">
        <v>1</v>
      </c>
      <c r="C194" s="1017"/>
      <c r="D194" s="1017"/>
      <c r="E194" s="1017"/>
      <c r="F194" s="1010"/>
      <c r="G194" s="1019"/>
      <c r="H194" s="1020"/>
      <c r="I194" s="999"/>
      <c r="J194" s="994"/>
      <c r="K194" s="992"/>
      <c r="L194" s="726" t="str">
        <f>mergeValue(A194) &amp;"."&amp; mergeValue(B194)</f>
        <v>1.1</v>
      </c>
      <c r="M194" s="694" t="s">
        <v>16</v>
      </c>
      <c r="N194" s="1313"/>
      <c r="O194" s="1314"/>
      <c r="P194" s="1314"/>
      <c r="Q194" s="1314"/>
      <c r="R194" s="1314"/>
      <c r="S194" s="1314"/>
      <c r="T194" s="1314"/>
      <c r="U194" s="1314"/>
      <c r="V194" s="1314"/>
      <c r="W194" s="1314"/>
      <c r="X194" s="1314"/>
      <c r="Y194" s="1314"/>
      <c r="Z194" s="1314"/>
      <c r="AA194" s="1314"/>
      <c r="AB194" s="1314"/>
      <c r="AC194" s="1314"/>
      <c r="AD194" s="1314"/>
      <c r="AE194" s="1314"/>
      <c r="AF194" s="1315"/>
      <c r="AG194" s="719" t="s">
        <v>477</v>
      </c>
      <c r="AH194" s="721"/>
      <c r="AI194" s="721"/>
      <c r="AJ194" s="721"/>
      <c r="AK194" s="721"/>
      <c r="AL194" s="721"/>
      <c r="AM194" s="721"/>
      <c r="AN194" s="721"/>
      <c r="AO194" s="721"/>
      <c r="AP194" s="721"/>
      <c r="AQ194" s="721"/>
      <c r="AR194" s="721"/>
    </row>
    <row r="195" spans="1:46" s="687" customFormat="1" ht="22.5">
      <c r="A195" s="1235"/>
      <c r="B195" s="1235"/>
      <c r="C195" s="1235">
        <v>1</v>
      </c>
      <c r="D195" s="1017"/>
      <c r="E195" s="1017"/>
      <c r="F195" s="1010"/>
      <c r="G195" s="1019"/>
      <c r="H195" s="1020"/>
      <c r="I195" s="999"/>
      <c r="J195" s="994"/>
      <c r="K195" s="992"/>
      <c r="L195" s="726" t="str">
        <f>mergeValue(A195) &amp;"."&amp; mergeValue(B195)&amp;"."&amp; mergeValue(C195)</f>
        <v>1.1.1</v>
      </c>
      <c r="M195" s="695" t="s">
        <v>7</v>
      </c>
      <c r="N195" s="1313"/>
      <c r="O195" s="1314"/>
      <c r="P195" s="1314"/>
      <c r="Q195" s="1314"/>
      <c r="R195" s="1314"/>
      <c r="S195" s="1314"/>
      <c r="T195" s="1314"/>
      <c r="U195" s="1314"/>
      <c r="V195" s="1314"/>
      <c r="W195" s="1314"/>
      <c r="X195" s="1314"/>
      <c r="Y195" s="1314"/>
      <c r="Z195" s="1314"/>
      <c r="AA195" s="1314"/>
      <c r="AB195" s="1314"/>
      <c r="AC195" s="1314"/>
      <c r="AD195" s="1314"/>
      <c r="AE195" s="1314"/>
      <c r="AF195" s="1315"/>
      <c r="AG195" s="719" t="s">
        <v>634</v>
      </c>
      <c r="AH195" s="721"/>
      <c r="AI195" s="721"/>
      <c r="AJ195" s="721"/>
      <c r="AK195" s="721"/>
      <c r="AL195" s="721"/>
      <c r="AM195" s="721"/>
      <c r="AN195" s="721"/>
      <c r="AO195" s="721"/>
      <c r="AP195" s="721"/>
      <c r="AQ195" s="721"/>
      <c r="AR195" s="721"/>
    </row>
    <row r="196" spans="1:46" s="687" customFormat="1" ht="15" customHeight="1">
      <c r="A196" s="1235"/>
      <c r="B196" s="1235"/>
      <c r="C196" s="1235"/>
      <c r="D196" s="1235">
        <v>1</v>
      </c>
      <c r="E196" s="1017"/>
      <c r="F196" s="1010"/>
      <c r="G196" s="1019"/>
      <c r="H196" s="1020"/>
      <c r="I196" s="999"/>
      <c r="J196" s="994"/>
      <c r="K196" s="992"/>
      <c r="L196" s="726" t="str">
        <f>mergeValue(A196) &amp;"."&amp; mergeValue(B196)&amp;"."&amp; mergeValue(C196)&amp;"."&amp; mergeValue(D196)</f>
        <v>1.1.1.1</v>
      </c>
      <c r="M196" s="696" t="s">
        <v>22</v>
      </c>
      <c r="N196" s="1313"/>
      <c r="O196" s="1314"/>
      <c r="P196" s="1314"/>
      <c r="Q196" s="1314"/>
      <c r="R196" s="1314"/>
      <c r="S196" s="1314"/>
      <c r="T196" s="1314"/>
      <c r="U196" s="1314"/>
      <c r="V196" s="1314"/>
      <c r="W196" s="1314"/>
      <c r="X196" s="1314"/>
      <c r="Y196" s="1314"/>
      <c r="Z196" s="1314"/>
      <c r="AA196" s="1314"/>
      <c r="AB196" s="1314"/>
      <c r="AC196" s="1314"/>
      <c r="AD196" s="1314"/>
      <c r="AE196" s="1314"/>
      <c r="AF196" s="1315"/>
      <c r="AG196" s="719" t="s">
        <v>681</v>
      </c>
      <c r="AH196" s="721"/>
      <c r="AI196" s="721"/>
      <c r="AJ196" s="721"/>
      <c r="AK196" s="721"/>
      <c r="AL196" s="721"/>
      <c r="AM196" s="721"/>
      <c r="AN196" s="721"/>
      <c r="AO196" s="721"/>
      <c r="AP196" s="721"/>
      <c r="AQ196" s="721"/>
      <c r="AR196" s="721"/>
    </row>
    <row r="197" spans="1:46" s="687" customFormat="1" ht="17.100000000000001" customHeight="1">
      <c r="A197" s="1235"/>
      <c r="B197" s="1235"/>
      <c r="C197" s="1235"/>
      <c r="D197" s="1235"/>
      <c r="E197" s="1235">
        <v>1</v>
      </c>
      <c r="F197" s="1010"/>
      <c r="G197" s="1019"/>
      <c r="H197" s="1020"/>
      <c r="I197" s="1021"/>
      <c r="J197" s="1011"/>
      <c r="K197" s="1151"/>
      <c r="L197" s="1274" t="str">
        <f>mergeValue(A197) &amp;"."&amp; mergeValue(B197)&amp;"."&amp; mergeValue(C197)&amp;"."&amp; mergeValue(D197)&amp;"."&amp; mergeValue(E197)</f>
        <v>1.1.1.1.1</v>
      </c>
      <c r="M197" s="1275"/>
      <c r="N197" s="1231" t="s">
        <v>85</v>
      </c>
      <c r="O197" s="1269"/>
      <c r="P197" s="1265">
        <v>1</v>
      </c>
      <c r="Q197" s="1294"/>
      <c r="R197" s="1231" t="s">
        <v>85</v>
      </c>
      <c r="S197" s="1269"/>
      <c r="T197" s="1265">
        <v>1</v>
      </c>
      <c r="U197" s="1294"/>
      <c r="V197" s="1231" t="s">
        <v>85</v>
      </c>
      <c r="W197" s="703"/>
      <c r="X197" s="691">
        <v>1</v>
      </c>
      <c r="Y197" s="1098"/>
      <c r="Z197" s="673"/>
      <c r="AA197" s="673"/>
      <c r="AB197" s="1245"/>
      <c r="AC197" s="1231" t="s">
        <v>84</v>
      </c>
      <c r="AD197" s="1245"/>
      <c r="AE197" s="1231" t="s">
        <v>84</v>
      </c>
      <c r="AF197" s="717"/>
      <c r="AG197" s="1262"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5"/>
      <c r="B198" s="1235"/>
      <c r="C198" s="1235"/>
      <c r="D198" s="1235"/>
      <c r="E198" s="1235"/>
      <c r="F198" s="1010"/>
      <c r="G198" s="1019"/>
      <c r="H198" s="1020"/>
      <c r="I198" s="1021"/>
      <c r="J198" s="1011"/>
      <c r="K198" s="1151"/>
      <c r="L198" s="1274"/>
      <c r="M198" s="1275"/>
      <c r="N198" s="1231"/>
      <c r="O198" s="1269"/>
      <c r="P198" s="1265"/>
      <c r="Q198" s="1294"/>
      <c r="R198" s="1231"/>
      <c r="S198" s="1269"/>
      <c r="T198" s="1265"/>
      <c r="U198" s="1294"/>
      <c r="V198" s="1231"/>
      <c r="W198" s="728"/>
      <c r="X198" s="707"/>
      <c r="Y198" s="707"/>
      <c r="Z198" s="709"/>
      <c r="AA198" s="605" t="str">
        <f>AB197 &amp; "-" &amp; AD197</f>
        <v>-</v>
      </c>
      <c r="AB198" s="1230"/>
      <c r="AC198" s="1231"/>
      <c r="AD198" s="1230"/>
      <c r="AE198" s="1231"/>
      <c r="AF198" s="675"/>
      <c r="AG198" s="1263"/>
      <c r="AH198" s="721"/>
      <c r="AI198" s="724"/>
      <c r="AJ198" s="724"/>
      <c r="AK198" s="724"/>
      <c r="AL198" s="724"/>
      <c r="AM198" s="724"/>
      <c r="AN198" s="724"/>
      <c r="AO198" s="721"/>
      <c r="AP198" s="721"/>
      <c r="AQ198" s="721"/>
      <c r="AR198" s="721"/>
    </row>
    <row r="199" spans="1:46" s="687" customFormat="1" ht="17.100000000000001" customHeight="1">
      <c r="A199" s="1235"/>
      <c r="B199" s="1235"/>
      <c r="C199" s="1235"/>
      <c r="D199" s="1235"/>
      <c r="E199" s="1235"/>
      <c r="F199" s="1010"/>
      <c r="G199" s="1019"/>
      <c r="H199" s="1020"/>
      <c r="I199" s="1021"/>
      <c r="J199" s="1011"/>
      <c r="K199" s="1151"/>
      <c r="L199" s="1274"/>
      <c r="M199" s="1275"/>
      <c r="N199" s="1231"/>
      <c r="O199" s="1269"/>
      <c r="P199" s="1265"/>
      <c r="Q199" s="1294"/>
      <c r="R199" s="1231"/>
      <c r="S199" s="604"/>
      <c r="T199" s="700"/>
      <c r="U199" s="707"/>
      <c r="V199" s="708"/>
      <c r="W199" s="708"/>
      <c r="X199" s="708"/>
      <c r="Y199" s="708"/>
      <c r="Z199" s="709"/>
      <c r="AA199" s="709"/>
      <c r="AB199" s="710"/>
      <c r="AC199" s="706"/>
      <c r="AD199" s="706"/>
      <c r="AE199" s="710"/>
      <c r="AF199" s="706"/>
      <c r="AG199" s="1263"/>
      <c r="AH199" s="721"/>
      <c r="AI199" s="724"/>
      <c r="AJ199" s="724"/>
      <c r="AK199" s="724"/>
      <c r="AL199" s="724"/>
      <c r="AM199" s="724"/>
      <c r="AN199" s="724"/>
      <c r="AO199" s="721"/>
      <c r="AP199" s="721"/>
      <c r="AQ199" s="721"/>
      <c r="AR199" s="721"/>
    </row>
    <row r="200" spans="1:46" s="687" customFormat="1" ht="17.100000000000001" customHeight="1">
      <c r="A200" s="1235"/>
      <c r="B200" s="1235"/>
      <c r="C200" s="1235"/>
      <c r="D200" s="1235"/>
      <c r="E200" s="1235"/>
      <c r="F200" s="1010"/>
      <c r="G200" s="1019"/>
      <c r="H200" s="1020"/>
      <c r="I200" s="1021"/>
      <c r="J200" s="1011"/>
      <c r="K200" s="1151"/>
      <c r="L200" s="1274"/>
      <c r="M200" s="1275"/>
      <c r="N200" s="1231"/>
      <c r="O200" s="711"/>
      <c r="P200" s="713"/>
      <c r="Q200" s="712"/>
      <c r="R200" s="708"/>
      <c r="S200" s="708"/>
      <c r="T200" s="708"/>
      <c r="U200" s="708"/>
      <c r="V200" s="708"/>
      <c r="W200" s="708"/>
      <c r="X200" s="708"/>
      <c r="Y200" s="708"/>
      <c r="Z200" s="709"/>
      <c r="AA200" s="709"/>
      <c r="AB200" s="710"/>
      <c r="AC200" s="706"/>
      <c r="AD200" s="706"/>
      <c r="AE200" s="710"/>
      <c r="AF200" s="706"/>
      <c r="AG200" s="1263"/>
      <c r="AH200" s="721"/>
      <c r="AI200" s="724"/>
      <c r="AJ200" s="724"/>
      <c r="AK200" s="724"/>
      <c r="AL200" s="724"/>
      <c r="AM200" s="724"/>
      <c r="AN200" s="724"/>
      <c r="AO200" s="721"/>
      <c r="AP200" s="721"/>
      <c r="AQ200" s="721"/>
      <c r="AR200" s="721"/>
    </row>
    <row r="201" spans="1:46" s="686" customFormat="1" ht="15" customHeight="1">
      <c r="A201" s="1235"/>
      <c r="B201" s="1235"/>
      <c r="C201" s="1235"/>
      <c r="D201" s="1235"/>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4"/>
      <c r="AH201" s="723"/>
      <c r="AI201" s="723"/>
      <c r="AJ201" s="725"/>
      <c r="AK201" s="725"/>
      <c r="AL201" s="725"/>
      <c r="AM201" s="725"/>
      <c r="AN201" s="725"/>
      <c r="AO201" s="723"/>
      <c r="AP201" s="723"/>
      <c r="AQ201" s="723"/>
      <c r="AR201" s="723"/>
    </row>
    <row r="202" spans="1:46" s="686" customFormat="1" ht="15" customHeight="1">
      <c r="A202" s="1235"/>
      <c r="B202" s="1235"/>
      <c r="C202" s="1235"/>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5"/>
      <c r="B203" s="1235"/>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5"/>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7"/>
      <c r="R207" s="157"/>
      <c r="S207" s="157"/>
      <c r="T207" s="157"/>
      <c r="U207" s="1237"/>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7"/>
      <c r="R208" s="157"/>
      <c r="S208" s="157"/>
      <c r="T208" s="157"/>
      <c r="U208" s="1237"/>
      <c r="V208" s="157"/>
      <c r="W208" s="157"/>
      <c r="X208" s="157"/>
      <c r="Y208" s="157"/>
      <c r="Z208" s="157"/>
      <c r="AA208" s="157"/>
      <c r="AB208" s="157"/>
      <c r="AC208" s="157"/>
    </row>
    <row r="209" spans="1:83" ht="15" customHeight="1">
      <c r="G209" s="156"/>
      <c r="H209" s="157"/>
      <c r="I209" s="157"/>
      <c r="J209" s="85"/>
      <c r="K209" s="157"/>
      <c r="L209" s="157"/>
      <c r="M209" s="157"/>
      <c r="N209" s="157"/>
      <c r="O209" s="157"/>
      <c r="Q209" s="1237"/>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9" t="s">
        <v>85</v>
      </c>
      <c r="O211" s="1269"/>
      <c r="P211" s="1265">
        <v>1</v>
      </c>
      <c r="Q211" s="1288"/>
      <c r="R211" s="1231" t="s">
        <v>84</v>
      </c>
      <c r="S211" s="1320"/>
      <c r="T211" s="1311">
        <v>1</v>
      </c>
      <c r="U211" s="1238"/>
      <c r="V211" s="1231"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9"/>
      <c r="O212" s="1269"/>
      <c r="P212" s="1265"/>
      <c r="Q212" s="1288"/>
      <c r="R212" s="1231"/>
      <c r="S212" s="1321"/>
      <c r="T212" s="1312"/>
      <c r="U212" s="1238"/>
      <c r="V212" s="1231"/>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9"/>
      <c r="O213" s="1269"/>
      <c r="P213" s="1265"/>
      <c r="Q213" s="1288"/>
      <c r="R213" s="1231"/>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1"/>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5">
        <v>1</v>
      </c>
      <c r="B220" s="885"/>
      <c r="C220" s="885"/>
      <c r="D220" s="885"/>
      <c r="E220" s="886"/>
      <c r="F220" s="887"/>
      <c r="G220" s="887"/>
      <c r="H220" s="887"/>
      <c r="I220" s="888"/>
      <c r="J220" s="883"/>
      <c r="K220" s="890"/>
      <c r="L220" s="783">
        <f>mergeValue(A220)</f>
        <v>1</v>
      </c>
      <c r="M220" s="643" t="s">
        <v>20</v>
      </c>
      <c r="N220" s="648"/>
      <c r="O220" s="1291"/>
      <c r="P220" s="1292"/>
      <c r="Q220" s="1292"/>
      <c r="R220" s="1292"/>
      <c r="S220" s="1292"/>
      <c r="T220" s="1292"/>
      <c r="U220" s="1292"/>
      <c r="V220" s="129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5"/>
      <c r="B221" s="1235">
        <v>1</v>
      </c>
      <c r="C221" s="885"/>
      <c r="D221" s="885"/>
      <c r="E221" s="887"/>
      <c r="F221" s="887"/>
      <c r="G221" s="887"/>
      <c r="H221" s="887"/>
      <c r="I221" s="882"/>
      <c r="J221" s="881"/>
      <c r="K221" s="884"/>
      <c r="L221" s="783" t="str">
        <f>mergeValue(A221) &amp;"."&amp; mergeValue(B221)</f>
        <v>1.1</v>
      </c>
      <c r="M221" s="694" t="s">
        <v>16</v>
      </c>
      <c r="N221" s="648"/>
      <c r="O221" s="1291"/>
      <c r="P221" s="1292"/>
      <c r="Q221" s="1292"/>
      <c r="R221" s="1292"/>
      <c r="S221" s="1292"/>
      <c r="T221" s="1292"/>
      <c r="U221" s="1292"/>
      <c r="V221" s="129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5"/>
      <c r="B222" s="1235"/>
      <c r="C222" s="1235">
        <v>1</v>
      </c>
      <c r="D222" s="885"/>
      <c r="E222" s="887"/>
      <c r="F222" s="887"/>
      <c r="G222" s="887"/>
      <c r="H222" s="887"/>
      <c r="I222" s="889"/>
      <c r="J222" s="881"/>
      <c r="K222" s="884"/>
      <c r="L222" s="783" t="str">
        <f>mergeValue(A222) &amp;"."&amp; mergeValue(B222)&amp;"."&amp; mergeValue(C222)</f>
        <v>1.1.1</v>
      </c>
      <c r="M222" s="695" t="s">
        <v>7</v>
      </c>
      <c r="N222" s="648"/>
      <c r="O222" s="1291"/>
      <c r="P222" s="1292"/>
      <c r="Q222" s="1292"/>
      <c r="R222" s="1292"/>
      <c r="S222" s="1292"/>
      <c r="T222" s="1292"/>
      <c r="U222" s="1292"/>
      <c r="V222" s="1293"/>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5"/>
      <c r="B223" s="1235"/>
      <c r="C223" s="1235"/>
      <c r="D223" s="1235">
        <v>1</v>
      </c>
      <c r="E223" s="887"/>
      <c r="F223" s="887"/>
      <c r="G223" s="887"/>
      <c r="H223" s="887"/>
      <c r="I223" s="889"/>
      <c r="J223" s="881"/>
      <c r="K223" s="884"/>
      <c r="L223" s="783" t="str">
        <f>mergeValue(A223) &amp;"."&amp; mergeValue(B223)&amp;"."&amp; mergeValue(C223)&amp;"."&amp; mergeValue(D223)</f>
        <v>1.1.1.1</v>
      </c>
      <c r="M223" s="696" t="s">
        <v>22</v>
      </c>
      <c r="N223" s="648"/>
      <c r="O223" s="1291"/>
      <c r="P223" s="1292"/>
      <c r="Q223" s="1292"/>
      <c r="R223" s="1292"/>
      <c r="S223" s="1292"/>
      <c r="T223" s="1292"/>
      <c r="U223" s="1292"/>
      <c r="V223" s="1293"/>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5"/>
      <c r="B224" s="1235"/>
      <c r="C224" s="1235"/>
      <c r="D224" s="1235"/>
      <c r="E224" s="1235">
        <v>1</v>
      </c>
      <c r="F224" s="887"/>
      <c r="G224" s="887"/>
      <c r="H224" s="885">
        <v>1</v>
      </c>
      <c r="I224" s="1235">
        <v>1</v>
      </c>
      <c r="J224" s="887"/>
      <c r="K224" s="892"/>
      <c r="L224" s="783" t="str">
        <f>mergeValue(A224) &amp;"."&amp; mergeValue(B224)&amp;"."&amp; mergeValue(C224)&amp;"."&amp; mergeValue(D224)&amp;"."&amp; mergeValue(E224)</f>
        <v>1.1.1.1.1</v>
      </c>
      <c r="M224" s="556" t="s">
        <v>9</v>
      </c>
      <c r="N224" s="648"/>
      <c r="O224" s="1238"/>
      <c r="P224" s="1239"/>
      <c r="Q224" s="1239"/>
      <c r="R224" s="1239"/>
      <c r="S224" s="1239"/>
      <c r="T224" s="1239"/>
      <c r="U224" s="1239"/>
      <c r="V224" s="1240"/>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5"/>
      <c r="B225" s="1235"/>
      <c r="C225" s="1235"/>
      <c r="D225" s="1235"/>
      <c r="E225" s="1235"/>
      <c r="F225" s="1235">
        <v>1</v>
      </c>
      <c r="G225" s="885"/>
      <c r="H225" s="885"/>
      <c r="I225" s="1235"/>
      <c r="J225" s="1235">
        <v>1</v>
      </c>
      <c r="K225" s="893"/>
      <c r="L225" s="783" t="str">
        <f>mergeValue(A225) &amp;"."&amp; mergeValue(B225)&amp;"."&amp; mergeValue(C225)&amp;"."&amp; mergeValue(D225)&amp;"."&amp; mergeValue(E225)&amp;"."&amp; mergeValue(F225)</f>
        <v>1.1.1.1.1.1</v>
      </c>
      <c r="M225" s="557" t="s">
        <v>10</v>
      </c>
      <c r="N225" s="648"/>
      <c r="O225" s="1238"/>
      <c r="P225" s="1239"/>
      <c r="Q225" s="1239"/>
      <c r="R225" s="1239"/>
      <c r="S225" s="1239"/>
      <c r="T225" s="1239"/>
      <c r="U225" s="1239"/>
      <c r="V225" s="1240"/>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5"/>
      <c r="B226" s="1235"/>
      <c r="C226" s="1235"/>
      <c r="D226" s="1235"/>
      <c r="E226" s="1235"/>
      <c r="F226" s="1235"/>
      <c r="G226" s="885">
        <v>1</v>
      </c>
      <c r="H226" s="885"/>
      <c r="I226" s="1235"/>
      <c r="J226" s="1235"/>
      <c r="K226" s="893">
        <v>1</v>
      </c>
      <c r="L226" s="783" t="str">
        <f>mergeValue(A226) &amp;"."&amp; mergeValue(B226)&amp;"."&amp; mergeValue(C226)&amp;"."&amp; mergeValue(D226)&amp;"."&amp; mergeValue(E226)&amp;"."&amp; mergeValue(F226)&amp;"."&amp; mergeValue(G226)</f>
        <v>1.1.1.1.1.1.1</v>
      </c>
      <c r="M226" s="1071"/>
      <c r="N226" s="648"/>
      <c r="O226" s="765"/>
      <c r="P226" s="765"/>
      <c r="Q226" s="765"/>
      <c r="R226" s="1230"/>
      <c r="S226" s="1231" t="s">
        <v>84</v>
      </c>
      <c r="T226" s="1230"/>
      <c r="U226" s="1231" t="s">
        <v>84</v>
      </c>
      <c r="V226" s="765"/>
      <c r="W226" s="1205" t="s">
        <v>656</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5"/>
      <c r="B227" s="1235"/>
      <c r="C227" s="1235"/>
      <c r="D227" s="1235"/>
      <c r="E227" s="1235"/>
      <c r="F227" s="1235"/>
      <c r="G227" s="885"/>
      <c r="H227" s="885"/>
      <c r="I227" s="1235"/>
      <c r="J227" s="1235"/>
      <c r="K227" s="893"/>
      <c r="L227" s="802"/>
      <c r="M227" s="648"/>
      <c r="N227" s="648"/>
      <c r="O227" s="765"/>
      <c r="P227" s="765"/>
      <c r="Q227" s="771" t="str">
        <f>R226 &amp; "-" &amp; T226</f>
        <v>-</v>
      </c>
      <c r="R227" s="1230"/>
      <c r="S227" s="1231"/>
      <c r="T227" s="1230"/>
      <c r="U227" s="1231"/>
      <c r="V227" s="765"/>
      <c r="W227" s="1205"/>
      <c r="X227" s="810"/>
      <c r="Y227" s="831"/>
      <c r="Z227" s="831" t="str">
        <f t="shared" si="3"/>
        <v/>
      </c>
      <c r="AA227" s="831"/>
      <c r="AB227" s="831"/>
      <c r="AC227" s="831"/>
      <c r="AD227" s="810"/>
      <c r="AE227" s="810"/>
      <c r="AF227" s="810"/>
      <c r="AG227" s="810"/>
      <c r="AH227" s="810"/>
      <c r="AI227" s="810"/>
      <c r="AJ227" s="810"/>
    </row>
    <row r="228" spans="1:36" s="801" customFormat="1" ht="15" customHeight="1">
      <c r="A228" s="1235"/>
      <c r="B228" s="1235"/>
      <c r="C228" s="1235"/>
      <c r="D228" s="1235"/>
      <c r="E228" s="1235"/>
      <c r="F228" s="1235"/>
      <c r="G228" s="887"/>
      <c r="H228" s="885"/>
      <c r="I228" s="1235"/>
      <c r="J228" s="1235"/>
      <c r="K228" s="892"/>
      <c r="L228" s="690"/>
      <c r="M228" s="559" t="s">
        <v>25</v>
      </c>
      <c r="N228" s="767"/>
      <c r="O228" s="767"/>
      <c r="P228" s="767"/>
      <c r="Q228" s="767"/>
      <c r="R228" s="767"/>
      <c r="S228" s="767"/>
      <c r="T228" s="767"/>
      <c r="U228" s="767"/>
      <c r="V228" s="764"/>
      <c r="W228" s="1205"/>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5"/>
      <c r="B229" s="1235"/>
      <c r="C229" s="1235"/>
      <c r="D229" s="1235"/>
      <c r="E229" s="1235"/>
      <c r="F229" s="887"/>
      <c r="G229" s="887"/>
      <c r="H229" s="885"/>
      <c r="I229" s="1235"/>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5"/>
      <c r="B230" s="1235"/>
      <c r="C230" s="1235"/>
      <c r="D230" s="1235"/>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5"/>
      <c r="B231" s="1235"/>
      <c r="C231" s="1235"/>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5"/>
      <c r="B232" s="1235"/>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5"/>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35">
        <v>1</v>
      </c>
      <c r="B238" s="1017"/>
      <c r="C238" s="1017"/>
      <c r="D238" s="1017"/>
      <c r="E238" s="983"/>
      <c r="F238" s="1028"/>
      <c r="G238" s="1028"/>
      <c r="H238" s="1028"/>
      <c r="I238" s="985"/>
      <c r="J238" s="981"/>
      <c r="K238" s="965"/>
      <c r="L238" s="1032">
        <f>mergeValue(A238)</f>
        <v>1</v>
      </c>
      <c r="M238" s="643" t="s">
        <v>20</v>
      </c>
      <c r="N238" s="648"/>
      <c r="O238" s="1291"/>
      <c r="P238" s="1292"/>
      <c r="Q238" s="1292"/>
      <c r="R238" s="1292"/>
      <c r="S238" s="1292"/>
      <c r="T238" s="1292"/>
      <c r="U238" s="1292"/>
      <c r="V238" s="1293"/>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35"/>
      <c r="B239" s="1235">
        <v>1</v>
      </c>
      <c r="C239" s="1017"/>
      <c r="D239" s="1017"/>
      <c r="E239" s="1028"/>
      <c r="F239" s="1028"/>
      <c r="G239" s="1028"/>
      <c r="H239" s="1028"/>
      <c r="I239" s="1023"/>
      <c r="J239" s="956"/>
      <c r="K239" s="959"/>
      <c r="L239" s="1032" t="str">
        <f>mergeValue(A239) &amp;"."&amp; mergeValue(B239)</f>
        <v>1.1</v>
      </c>
      <c r="M239" s="694" t="s">
        <v>16</v>
      </c>
      <c r="N239" s="648"/>
      <c r="O239" s="1291"/>
      <c r="P239" s="1292"/>
      <c r="Q239" s="1292"/>
      <c r="R239" s="1292"/>
      <c r="S239" s="1292"/>
      <c r="T239" s="1292"/>
      <c r="U239" s="1292"/>
      <c r="V239" s="1293"/>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35"/>
      <c r="B240" s="1235"/>
      <c r="C240" s="1235">
        <v>1</v>
      </c>
      <c r="D240" s="1017"/>
      <c r="E240" s="1028"/>
      <c r="F240" s="1028"/>
      <c r="G240" s="1028"/>
      <c r="H240" s="1028"/>
      <c r="I240" s="964"/>
      <c r="J240" s="956"/>
      <c r="K240" s="959"/>
      <c r="L240" s="1032" t="str">
        <f>mergeValue(A240) &amp;"."&amp; mergeValue(B240)&amp;"."&amp; mergeValue(C240)</f>
        <v>1.1.1</v>
      </c>
      <c r="M240" s="695" t="s">
        <v>7</v>
      </c>
      <c r="N240" s="648"/>
      <c r="O240" s="1291"/>
      <c r="P240" s="1292"/>
      <c r="Q240" s="1292"/>
      <c r="R240" s="1292"/>
      <c r="S240" s="1292"/>
      <c r="T240" s="1292"/>
      <c r="U240" s="1292"/>
      <c r="V240" s="1293"/>
      <c r="W240" s="632" t="s">
        <v>634</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35"/>
      <c r="B241" s="1235"/>
      <c r="C241" s="1235"/>
      <c r="D241" s="1235">
        <v>1</v>
      </c>
      <c r="E241" s="1028"/>
      <c r="F241" s="1028"/>
      <c r="G241" s="1028"/>
      <c r="H241" s="1028"/>
      <c r="I241" s="964"/>
      <c r="J241" s="956"/>
      <c r="K241" s="959"/>
      <c r="L241" s="1032" t="str">
        <f>mergeValue(A241) &amp;"."&amp; mergeValue(B241)&amp;"."&amp; mergeValue(C241)&amp;"."&amp; mergeValue(D241)</f>
        <v>1.1.1.1</v>
      </c>
      <c r="M241" s="696" t="s">
        <v>22</v>
      </c>
      <c r="N241" s="648"/>
      <c r="O241" s="1291"/>
      <c r="P241" s="1292"/>
      <c r="Q241" s="1292"/>
      <c r="R241" s="1292"/>
      <c r="S241" s="1292"/>
      <c r="T241" s="1292"/>
      <c r="U241" s="1292"/>
      <c r="V241" s="1293"/>
      <c r="W241" s="632" t="s">
        <v>635</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35"/>
      <c r="B242" s="1235"/>
      <c r="C242" s="1235"/>
      <c r="D242" s="1235"/>
      <c r="E242" s="1235">
        <v>1</v>
      </c>
      <c r="F242" s="1028"/>
      <c r="G242" s="1028"/>
      <c r="H242" s="1017">
        <v>1</v>
      </c>
      <c r="I242" s="1235">
        <v>1</v>
      </c>
      <c r="J242" s="1028"/>
      <c r="K242" s="967"/>
      <c r="L242" s="1032" t="str">
        <f>mergeValue(A242) &amp;"."&amp; mergeValue(B242)&amp;"."&amp; mergeValue(C242)&amp;"."&amp; mergeValue(D242)&amp;"."&amp; mergeValue(E242)</f>
        <v>1.1.1.1.1</v>
      </c>
      <c r="M242" s="556" t="s">
        <v>9</v>
      </c>
      <c r="N242" s="648"/>
      <c r="O242" s="1238"/>
      <c r="P242" s="1239"/>
      <c r="Q242" s="1239"/>
      <c r="R242" s="1239"/>
      <c r="S242" s="1239"/>
      <c r="T242" s="1239"/>
      <c r="U242" s="1239"/>
      <c r="V242" s="1240"/>
      <c r="W242" s="632" t="s">
        <v>639</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35"/>
      <c r="B243" s="1235"/>
      <c r="C243" s="1235"/>
      <c r="D243" s="1235"/>
      <c r="E243" s="1235"/>
      <c r="F243" s="1235">
        <v>1</v>
      </c>
      <c r="G243" s="1017"/>
      <c r="H243" s="1017"/>
      <c r="I243" s="1235"/>
      <c r="J243" s="1235">
        <v>1</v>
      </c>
      <c r="K243" s="968"/>
      <c r="L243" s="1032" t="str">
        <f>mergeValue(A243) &amp;"."&amp; mergeValue(B243)&amp;"."&amp; mergeValue(C243)&amp;"."&amp; mergeValue(D243)&amp;"."&amp; mergeValue(E243)&amp;"."&amp; mergeValue(F243)</f>
        <v>1.1.1.1.1.1</v>
      </c>
      <c r="M243" s="557" t="s">
        <v>10</v>
      </c>
      <c r="N243" s="648"/>
      <c r="O243" s="1238"/>
      <c r="P243" s="1239"/>
      <c r="Q243" s="1239"/>
      <c r="R243" s="1239"/>
      <c r="S243" s="1239"/>
      <c r="T243" s="1239"/>
      <c r="U243" s="1239"/>
      <c r="V243" s="1240"/>
      <c r="W243" s="632" t="s">
        <v>637</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35"/>
      <c r="B244" s="1235"/>
      <c r="C244" s="1235"/>
      <c r="D244" s="1235"/>
      <c r="E244" s="1235"/>
      <c r="F244" s="1235"/>
      <c r="G244" s="1017">
        <v>1</v>
      </c>
      <c r="H244" s="1017"/>
      <c r="I244" s="1235"/>
      <c r="J244" s="1235"/>
      <c r="K244" s="968">
        <v>1</v>
      </c>
      <c r="L244" s="1032" t="str">
        <f>mergeValue(A244) &amp;"."&amp; mergeValue(B244)&amp;"."&amp; mergeValue(C244)&amp;"."&amp; mergeValue(D244)&amp;"."&amp; mergeValue(E244)&amp;"."&amp; mergeValue(F244)&amp;"."&amp; mergeValue(G244)</f>
        <v>1.1.1.1.1.1.1</v>
      </c>
      <c r="M244" s="1071"/>
      <c r="N244" s="648"/>
      <c r="O244" s="765"/>
      <c r="P244" s="765"/>
      <c r="Q244" s="1096"/>
      <c r="R244" s="1230"/>
      <c r="S244" s="1231" t="s">
        <v>84</v>
      </c>
      <c r="T244" s="1230"/>
      <c r="U244" s="1231" t="s">
        <v>84</v>
      </c>
      <c r="V244" s="765"/>
      <c r="W244" s="1206" t="s">
        <v>656</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35"/>
      <c r="B245" s="1235"/>
      <c r="C245" s="1235"/>
      <c r="D245" s="1235"/>
      <c r="E245" s="1235"/>
      <c r="F245" s="1235"/>
      <c r="G245" s="1017"/>
      <c r="H245" s="1017"/>
      <c r="I245" s="1235"/>
      <c r="J245" s="1235"/>
      <c r="K245" s="968"/>
      <c r="L245" s="802"/>
      <c r="M245" s="648"/>
      <c r="N245" s="648"/>
      <c r="O245" s="765"/>
      <c r="P245" s="765"/>
      <c r="Q245" s="771" t="str">
        <f>R244 &amp; "-" &amp; T244</f>
        <v>-</v>
      </c>
      <c r="R245" s="1230"/>
      <c r="S245" s="1231"/>
      <c r="T245" s="1230"/>
      <c r="U245" s="1231"/>
      <c r="V245" s="765"/>
      <c r="W245" s="1207"/>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35"/>
      <c r="B246" s="1235"/>
      <c r="C246" s="1235"/>
      <c r="D246" s="1235"/>
      <c r="E246" s="1235"/>
      <c r="F246" s="1235"/>
      <c r="G246" s="1028"/>
      <c r="H246" s="1017"/>
      <c r="I246" s="1235"/>
      <c r="J246" s="1235"/>
      <c r="K246" s="967"/>
      <c r="L246" s="690"/>
      <c r="M246" s="559" t="s">
        <v>25</v>
      </c>
      <c r="N246" s="1008"/>
      <c r="O246" s="1008"/>
      <c r="P246" s="1008"/>
      <c r="Q246" s="1008"/>
      <c r="R246" s="1008"/>
      <c r="S246" s="1008"/>
      <c r="T246" s="1008"/>
      <c r="U246" s="1008"/>
      <c r="V246" s="764"/>
      <c r="W246" s="1208"/>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35"/>
      <c r="B247" s="1235"/>
      <c r="C247" s="1235"/>
      <c r="D247" s="1235"/>
      <c r="E247" s="1235"/>
      <c r="F247" s="1028"/>
      <c r="G247" s="1028"/>
      <c r="H247" s="1017"/>
      <c r="I247" s="1235"/>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35"/>
      <c r="B248" s="1235"/>
      <c r="C248" s="1235"/>
      <c r="D248" s="1235"/>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35"/>
      <c r="B249" s="1235"/>
      <c r="C249" s="1235"/>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35"/>
      <c r="B250" s="1235"/>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35"/>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3"/>
      <c r="D297" s="1152">
        <v>1</v>
      </c>
      <c r="E297" s="1237"/>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3"/>
      <c r="D298" s="1152"/>
      <c r="E298" s="123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4"/>
      <c r="D302" s="249"/>
      <c r="E302" s="456"/>
      <c r="F302" s="1325"/>
      <c r="G302" s="1152">
        <v>0</v>
      </c>
      <c r="H302" s="1322"/>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4"/>
      <c r="D303" s="249"/>
      <c r="E303" s="456"/>
      <c r="F303" s="1325"/>
      <c r="G303" s="1152"/>
      <c r="H303" s="132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4">
        <v>1</v>
      </c>
      <c r="B337" s="214"/>
      <c r="C337" s="214"/>
      <c r="D337" s="214"/>
      <c r="F337" s="335" t="str">
        <f>"2." &amp;mergeValue(A337)</f>
        <v>2.1</v>
      </c>
      <c r="G337" s="417" t="s">
        <v>494</v>
      </c>
      <c r="H337" s="317"/>
      <c r="I337" s="196" t="s">
        <v>591</v>
      </c>
      <c r="J337" s="334"/>
      <c r="K337" s="214"/>
      <c r="L337" s="214"/>
      <c r="M337" s="214"/>
      <c r="N337" s="214"/>
      <c r="O337" s="214"/>
      <c r="P337" s="214"/>
      <c r="Q337" s="214"/>
      <c r="R337" s="214"/>
      <c r="S337" s="214"/>
      <c r="T337" s="214"/>
    </row>
    <row r="338" spans="1:20" s="190" customFormat="1" ht="90">
      <c r="A338" s="1204"/>
      <c r="B338" s="214"/>
      <c r="C338" s="214"/>
      <c r="D338" s="214"/>
      <c r="F338" s="335" t="str">
        <f>"3." &amp;mergeValue(A338)</f>
        <v>3.1</v>
      </c>
      <c r="G338" s="417" t="s">
        <v>495</v>
      </c>
      <c r="H338" s="317"/>
      <c r="I338" s="196" t="s">
        <v>589</v>
      </c>
      <c r="J338" s="334"/>
      <c r="K338" s="214"/>
      <c r="L338" s="214"/>
      <c r="M338" s="214"/>
      <c r="N338" s="214"/>
      <c r="O338" s="214"/>
      <c r="P338" s="214"/>
      <c r="Q338" s="214"/>
      <c r="R338" s="214"/>
      <c r="S338" s="214"/>
      <c r="T338" s="214"/>
    </row>
    <row r="339" spans="1:20" s="190" customFormat="1" ht="45">
      <c r="A339" s="1204"/>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4"/>
      <c r="B340" s="1204">
        <v>1</v>
      </c>
      <c r="C340" s="342"/>
      <c r="D340" s="342"/>
      <c r="F340" s="335" t="str">
        <f>"4."&amp;mergeValue(A340) &amp;"."&amp;mergeValue(B340)</f>
        <v>4.1.1</v>
      </c>
      <c r="G340" s="324" t="s">
        <v>593</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4"/>
      <c r="B341" s="1204"/>
      <c r="C341" s="1204">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4"/>
      <c r="B342" s="1204"/>
      <c r="C342" s="1204"/>
      <c r="D342" s="342">
        <v>1</v>
      </c>
      <c r="F342" s="335" t="str">
        <f>"4."&amp;mergeValue(A342) &amp;"."&amp;mergeValue(B342)&amp;"."&amp;mergeValue(C342)&amp;"."&amp;mergeValue(D342)</f>
        <v>4.1.1.1.1</v>
      </c>
      <c r="G342" s="420" t="s">
        <v>498</v>
      </c>
      <c r="H342" s="317"/>
      <c r="I342" s="1205" t="s">
        <v>592</v>
      </c>
      <c r="J342" s="334"/>
      <c r="K342" s="214"/>
      <c r="L342" s="214"/>
      <c r="M342" s="214"/>
      <c r="N342" s="214"/>
      <c r="O342" s="214"/>
      <c r="P342" s="214"/>
      <c r="Q342" s="214"/>
      <c r="R342" s="214"/>
      <c r="S342" s="214"/>
      <c r="T342" s="214"/>
    </row>
    <row r="343" spans="1:20" s="190" customFormat="1" ht="18.75">
      <c r="A343" s="1204"/>
      <c r="B343" s="1204"/>
      <c r="C343" s="1204"/>
      <c r="D343" s="342"/>
      <c r="F343" s="424"/>
      <c r="G343" s="425" t="s">
        <v>4</v>
      </c>
      <c r="H343" s="426"/>
      <c r="I343" s="1205"/>
      <c r="J343" s="334"/>
      <c r="K343" s="214"/>
      <c r="L343" s="214"/>
      <c r="M343" s="214"/>
      <c r="N343" s="214"/>
      <c r="O343" s="214"/>
      <c r="P343" s="214"/>
      <c r="Q343" s="214"/>
      <c r="R343" s="214"/>
      <c r="S343" s="214"/>
      <c r="T343" s="214"/>
    </row>
    <row r="344" spans="1:20" s="190" customFormat="1" ht="18.75">
      <c r="A344" s="1204"/>
      <c r="B344" s="120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4"/>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314">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BT131:BT133"/>
    <mergeCell ref="Y109:Y11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W149:W151"/>
    <mergeCell ref="O180:W180"/>
    <mergeCell ref="O181:W181"/>
    <mergeCell ref="AO131:AO132"/>
    <mergeCell ref="AP131:AP132"/>
    <mergeCell ref="AF131:AF132"/>
    <mergeCell ref="AG131:AG132"/>
    <mergeCell ref="AH131:AH132"/>
    <mergeCell ref="AI131:AI132"/>
    <mergeCell ref="Y131:Y132"/>
    <mergeCell ref="Z131:Z132"/>
    <mergeCell ref="AA131:AA132"/>
    <mergeCell ref="AB131:AB132"/>
    <mergeCell ref="BO131:BO132"/>
    <mergeCell ref="BP131:BP132"/>
    <mergeCell ref="BQ131:BQ132"/>
    <mergeCell ref="BR131:BR132"/>
    <mergeCell ref="O125:BS125"/>
    <mergeCell ref="O126:BS126"/>
    <mergeCell ref="O127:BS127"/>
    <mergeCell ref="O128:BS128"/>
    <mergeCell ref="O129:BS129"/>
    <mergeCell ref="O130:BS130"/>
    <mergeCell ref="BH131:BH132"/>
    <mergeCell ref="BI131:BI132"/>
    <mergeCell ref="BJ131:BJ132"/>
    <mergeCell ref="BK131:BK132"/>
    <mergeCell ref="BA131:BA132"/>
    <mergeCell ref="BB131:BB132"/>
    <mergeCell ref="BC131:BC132"/>
    <mergeCell ref="BD131:BD132"/>
    <mergeCell ref="AT131:AT132"/>
    <mergeCell ref="AU131:AU132"/>
    <mergeCell ref="AV131:AV132"/>
    <mergeCell ref="AW131:AW132"/>
    <mergeCell ref="AM131:AM132"/>
    <mergeCell ref="AN131:AN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YB125:WYB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LP125:LP131 VL125:VL131 AFH125:AFH131 APD125:APD131 AYZ125:AYZ131 BIV125:BIV131 BSR125:BSR131 CCN125:CCN131 CMJ125:CMJ131 CWF125:CWF131 DGB125:DGB131 DPX125:DPX131 DZT125:DZT131 EJP125:EJP131 ETL125:ETL131 FDH125:FDH131 FND125:FND131 FWZ125:FWZ131 GGV125:GGV131 GQR125:GQR131 HAN125:HAN131 HKJ125:HKJ131 HUF125:HUF131 IEB125:IEB131 INX125:INX131 IXT125:IXT131 JHP125:JHP131 JRL125:JRL131 KBH125:KBH131 KLD125:KLD131 KUZ125:KUZ131 LEV125:LEV131 LOR125:LOR131 LYN125:LYN131 MIJ125:MIJ131 MSF125:MSF131 NCB125:NCB131 NLX125:NLX131 NVT125:NVT131 OFP125:OFP131 OPL125:OPL131 OZH125:OZH131 PJD125:PJD131 PSZ125:PSZ131 QCV125:QCV131 QMR125:QMR131 QWN125:QWN131 RGJ125:RGJ131 RQF125:RQF131 SAB125:SAB131 SJX125:SJX131 STT125:STT131 TDP125:TDP131 TNL125:TNL131 TXH125:TXH131 UHD125:UHD131 UQZ125:UQZ131 VAV125:VAV131 VKR125:VKR131 VUN125:VUN131 WEJ125:WEJ131 WOF125:WOF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131 V131 AC131 AJ131 AQ131 AX131 BE131 BL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OD131 WWC91:WWC92 WXZ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LL131:LL132 VH131:VH132 AFD131:AFD132 AOZ131:AOZ132 AYV131:AYV132 BIR131:BIR132 BSN131:BSN132 CCJ131:CCJ132 CMF131:CMF132 CWB131:CWB132 DFX131:DFX132 DPT131:DPT132 DZP131:DZP132 EJL131:EJL132 ETH131:ETH132 FDD131:FDD132 FMZ131:FMZ132 FWV131:FWV132 GGR131:GGR132 GQN131:GQN132 HAJ131:HAJ132 HKF131:HKF132 HUB131:HUB132 IDX131:IDX132 INT131:INT132 IXP131:IXP132 JHL131:JHL132 JRH131:JRH132 KBD131:KBD132 KKZ131:KKZ132 KUV131:KUV132 LER131:LER132 LON131:LON132 LYJ131:LYJ132 MIF131:MIF132 MSB131:MSB132 NBX131:NBX132 NLT131:NLT132 NVP131:NVP132 OFL131:OFL132 OPH131:OPH132 OZD131:OZD132 PIZ131:PIZ132 PSV131:PSV132 QCR131:QCR132 QMN131:QMN132 QWJ131:QWJ132 RGF131:RGF132 RQB131:RQB132 RZX131:RZX132 SJT131:SJT132 STP131:STP132 TDL131:TDL132 TNH131:TNH132 TXD131:TXD132 UGZ131:UGZ132 UQV131:UQV132 VAR131:VAR132 VKN131:VKN132 VUJ131:VUJ132 WEF131:WEF132 WOB131:WOB132 WXX131:WXX132 LN131 VJ131 AFF131 APB131 AYX131 BIT131 BSP131 CCL131 CMH131 CWD131 DFZ131 DPV131 DZR131 EJN131 ETJ131 FDF131 FNB131 FWX131 GGT131 GQP131 HAL131 HKH131 HUD131 IDZ131 INV131 IXR131 JHN131 JRJ131 KBF131 KLB131 KUX131 LET131 LOP131 LYL131 MIH131 MSD131 NBZ131 NLV131 NVR131 OFN131 OPJ131 OZF131 PJB131 PSX131 QCT131 QMP131 QWL131 RGH131 RQD131 RZZ131 SJV131 STR131 TDN131 TNJ131 TXF131 UHB131 UQX131 VAT131 VKP131 VUL131 WEH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31 Z131:Z132 AB131 AG131:AG132 AI131 AN131:AN132 AP131 AU131:AU132 AW131 BB131:BB132 BD131 BI131:BI132 BK131 BP131:BP132 BR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OC131:WOC132 WXY131:WXY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LK131:LK132 VG131:VG132 AFC131:AFC132 AOY131:AOY132 AYU131:AYU132 BIQ131:BIQ132 BSM131:BSM132 CCI131:CCI132 CME131:CME132 CWA131:CWA132 DFW131:DFW132 DPS131:DPS132 DZO131:DZO132 EJK131:EJK132 ETG131:ETG132 FDC131:FDC132 FMY131:FMY132 FWU131:FWU132 GGQ131:GGQ132 GQM131:GQM132 HAI131:HAI132 HKE131:HKE132 HUA131:HUA132 IDW131:IDW132 INS131:INS132 IXO131:IXO132 JHK131:JHK132 JRG131:JRG132 KBC131:KBC132 KKY131:KKY132 KUU131:KUU132 LEQ131:LEQ132 LOM131:LOM132 LYI131:LYI132 MIE131:MIE132 MSA131:MSA132 NBW131:NBW132 NLS131:NLS132 NVO131:NVO132 OFK131:OFK132 OPG131:OPG132 OZC131:OZC132 PIY131:PIY132 PSU131:PSU132 QCQ131:QCQ132 QMM131:QMM132 QWI131:QWI132 RGE131:RGE132 RQA131:RQA132 RZW131:RZW132 SJS131:SJS132 STO131:STO132 TDK131:TDK132 TNG131:TNG132 TXC131:TXC132 UGY131:UGY132 UQU131:UQU132 VAQ131:VAQ132 VKM131:VKM132 VUI131:VUI132 WEE131:WEE132 WOA131:WOA132 WXW131:WXW132 T131:T132 LM131:LM132 VI131:VI132 AFE131:AFE132 APA131:APA132 AYW131:AYW132 BIS131:BIS132 BSO131:BSO132 CCK131:CCK132 CMG131:CMG132 CWC131:CWC132 DFY131:DFY132 DPU131:DPU132 DZQ131:DZQ132 EJM131:EJM132 ETI131:ETI132 FDE131:FDE132 FNA131:FNA132 FWW131:FWW132 GGS131:GGS132 GQO131:GQO132 HAK131:HAK132 HKG131:HKG132 HUC131:HUC132 IDY131:IDY132 INU131:INU132 IXQ131:IXQ132 JHM131:JHM132 JRI131:JRI132 KBE131:KBE132 KLA131:KLA132 KUW131:KUW132 LES131:LES132 LOO131:LOO132 LYK131:LYK132 MIG131:MIG132 MSC131:MSC132 NBY131:NBY132 NLU131:NLU132 NVQ131:NVQ132 OFM131:OFM132 OPI131:OPI132 OZE131:OZE132 PJA131:PJA132 PSW131:PSW132 QCS131:QCS132 QMO131:QMO132 QWK131:QWK132 RGG131:RGG132 RQC131:RQC132 RZY131:RZY132 SJU131:SJU132 STQ131:STQ132 TDM131:TDM132 TNI131:TNI132 TXE131:TXE132 UHA131:UHA132 UQW131:UQW132 VAS131:VAS132 VKO131:VKO132 VUK131:VUK132 WEG131:WEG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31:Y132 AA131:AA132 AF131:AF132 AH131:AH132 AM131:AM132 AO131:AO132 AT131:AT132 AV131:AV132 BA131:BA132 BC131:BC132 BH131:BH132 BJ131:BJ132 BO131:BO132 BQ131:BQ132"/>
    <dataValidation allowBlank="1" promptTitle="checkPeriodRange" sqref="WWD109:WWD110 WVY38 WVY74 WXV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LJ132 VF132 AFB132 AOX132 AYT132 BIP132 BSL132 CCH132 CMD132 CVZ132 DFV132 DPR132 DZN132 EJJ132 ETF132 FDB132 FMX132 FWT132 GGP132 GQL132 HAH132 HKD132 HTZ132 IDV132 INR132 IXN132 JHJ132 JRF132 KBB132 KKX132 KUT132 LEP132 LOL132 LYH132 MID132 MRZ132 NBV132 NLR132 NVN132 OFJ132 OPF132 OZB132 PIX132 PST132 QCP132 QML132 QWH132 RGD132 RPZ132 RZV132 SJR132 STN132 TDJ132 TNF132 TXB132 UGX132 UQT132 VAP132 VKL132 VUH132 WED132 WNZ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AE132 AL132 AS132 AZ132 BG132 BN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XT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LH130 VD130 AEZ130 AOV130 AYR130 BIN130 BSJ130 CCF130 CMB130 CVX130 DFT130 DPP130 DZL130 EJH130 ETD130 FCZ130 FMV130 FWR130 GGN130 GQJ130 HAF130 HKB130 HTX130 IDT130 INP130 IXL130 JHH130 JRD130 KAZ130 KKV130 KUR130 LEN130 LOJ130 LYF130 MIB130 MRX130 NBT130 NLP130 NVL130 OFH130 OPD130 OYZ130 PIV130 PSR130 QCN130 QMJ130 QWF130 RGB130 RPX130 RZT130 SJP130 STL130 TDH130 TND130 TWZ130 UGV130 UQR130 VAN130 VKJ130 VUF130 WEB130 WNX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XR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LF131 VB131 AEX131 AOT131 AYP131 BIL131 BSH131 CCD131 CLZ131 CVV131 DFR131 DPN131 DZJ131 EJF131 ETB131 FCX131 FMT131 FWP131 GGL131 GQH131 HAD131 HJZ131 HTV131 IDR131 INN131 IXJ131 JHF131 JRB131 KAX131 KKT131 KUP131 LEL131 LOH131 LYD131 MHZ131 MRV131 NBR131 NLN131 NVJ131 OFF131 OPB131 OYX131 PIT131 PSP131 QCL131 QMH131 QWD131 RFZ131 RPV131 RZR131 SJN131 STJ131 TDF131 TNB131 TWX131 UGT131 UQP131 VAL131 VKH131 VUD131 WDZ131 WNV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XQ133:WYB138 WVT139:WWE139 WNU133:WOF138 WLX139:WMI139 WDY133:WEJ138 WCB139:WCM139 VUC133:VUN138 VSF139:VSQ139 VKG133:VKR138 VIJ139:VIU139 VAK133:VAV138 UYN139:UYY139 UQO133:UQZ138 UOR139:UPC139 UGS133:UHD138 UEV139:UFG139 TWW133:TXH138 TUZ139:TVK139 TNA133:TNL138 TLD139:TLO139 TDE133:TDP138 TBH139:TBS139 STI133:STT138 SRL139:SRW139 SJM133:SJX138 SHP139:SIA139 RZQ133:SAB138 RXT139:RYE139 RPU133:RQF138 RNX139:ROI139 RFY133:RGJ138 REB139:REM139 QWC133:QWN138 QUF139:QUQ139 QMG133:QMR138 QKJ139:QKU139 QCK133:QCV138 QAN139:QAY139 PSO133:PSZ138 PQR139:PRC139 PIS133:PJD138 PGV139:PHG139 OYW133:OZH138 OWZ139:OXK139 OPA133:OPL138 OND139:ONO139 OFE133:OFP138 ODH139:ODS139 NVI133:NVT138 NTL139:NTW139 NLM133:NLX138 NJP139:NKA139 NBQ133:NCB138 MZT139:NAE139 MRU133:MSF138 MPX139:MQI139 MHY133:MIJ138 MGB139:MGM139 LYC133:LYN138 LWF139:LWQ139 LOG133:LOR138 LMJ139:LMU139 LEK133:LEV138 LCN139:LCY139 KUO133:KUZ138 KSR139:KTC139 KKS133:KLD138 KIV139:KJG139 KAW133:KBH138 JYZ139:JZK139 JRA133:JRL138 JPD139:JPO139 JHE133:JHP138 JFH139:JFS139 IXI133:IXT138 IVL139:IVW139 INM133:INX138 ILP139:IMA139 IDQ133:IEB138 IBT139:ICE139 HTU133:HUF138 HRX139:HSI139 HJY133:HKJ138 HIB139:HIM139 HAC133:HAN138 GYF139:GYQ139 GQG133:GQR138 GOJ139:GOU139 GGK133:GGV138 GEN139:GEY139 FWO133:FWZ138 FUR139:FVC139 FMS133:FND138 FKV139:FLG139 FCW133:FDH138 FAZ139:FBK139 ETA133:ETL138 ERD139:ERO139 EJE133:EJP138 EHH139:EHS139 DZI133:DZT138 DXL139:DXW139 DPM133:DPX138 DNP139:DOA139 DFQ133:DGB138 DDT139:DEE139 CVU133:CWF138 CTX139:CUI139 CLY133:CMJ138 CKB139:CKM139 CCC133:CCN138 CAF139:CAQ139 BSG133:BSR138 BQJ139:BQU139 BIK133:BIV138 BGN139:BGY139 AYO133:AYZ138 AWR139:AXC139 AOS133:APD138 AMV139:ANG139 AEW133:AFH138 ACZ139:ADK139 VA133:VL138 TD139:TO139 LE133:LP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6" t="s">
        <v>582</v>
      </c>
      <c r="BA1" s="1326"/>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02" t="s">
        <v>613</v>
      </c>
      <c r="AQ2" s="1035" t="s">
        <v>617</v>
      </c>
      <c r="AS2" s="44" t="s">
        <v>374</v>
      </c>
      <c r="AU2" s="45" t="s">
        <v>377</v>
      </c>
      <c r="AW2" s="410" t="s">
        <v>550</v>
      </c>
      <c r="AX2" s="411" t="s">
        <v>550</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02" t="s">
        <v>772</v>
      </c>
      <c r="AQ3" s="1035" t="s">
        <v>620</v>
      </c>
      <c r="AS3" s="44" t="s">
        <v>375</v>
      </c>
      <c r="AU3" s="45" t="s">
        <v>378</v>
      </c>
      <c r="AW3" s="410" t="s">
        <v>551</v>
      </c>
      <c r="AX3" s="411" t="s">
        <v>551</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774</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02" t="s">
        <v>771</v>
      </c>
      <c r="AQ4" s="1035" t="s">
        <v>619</v>
      </c>
      <c r="AS4" s="44" t="s">
        <v>345</v>
      </c>
      <c r="AU4" s="45" t="s">
        <v>379</v>
      </c>
      <c r="AW4" s="410" t="s">
        <v>552</v>
      </c>
      <c r="AX4" s="411" t="s">
        <v>552</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02" t="s">
        <v>614</v>
      </c>
      <c r="AQ5" s="1035" t="s">
        <v>618</v>
      </c>
      <c r="AU5" s="45" t="s">
        <v>380</v>
      </c>
      <c r="AW5" s="410" t="s">
        <v>553</v>
      </c>
      <c r="AX5" s="411" t="s">
        <v>553</v>
      </c>
      <c r="AZ5" s="546" t="s">
        <v>665</v>
      </c>
      <c r="BA5" s="570" t="s">
        <v>671</v>
      </c>
      <c r="BC5" s="804" t="s">
        <v>729</v>
      </c>
    </row>
    <row r="6" spans="1:55" ht="112.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02" t="s">
        <v>615</v>
      </c>
      <c r="AQ6" s="1035" t="s">
        <v>613</v>
      </c>
      <c r="AU6" s="220" t="s">
        <v>381</v>
      </c>
      <c r="AW6" s="410" t="s">
        <v>554</v>
      </c>
      <c r="AX6" s="411" t="s">
        <v>554</v>
      </c>
      <c r="AZ6" s="546" t="s">
        <v>666</v>
      </c>
      <c r="BA6" s="570" t="s">
        <v>676</v>
      </c>
    </row>
    <row r="7" spans="1:55" ht="56.2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02" t="s">
        <v>762</v>
      </c>
      <c r="AQ7" s="1035" t="s">
        <v>772</v>
      </c>
      <c r="AU7" s="220" t="s">
        <v>382</v>
      </c>
      <c r="AW7" s="410" t="s">
        <v>555</v>
      </c>
      <c r="AX7" s="411" t="s">
        <v>555</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02" t="s">
        <v>616</v>
      </c>
      <c r="AQ8" s="1035" t="s">
        <v>771</v>
      </c>
      <c r="AU8" s="220" t="s">
        <v>383</v>
      </c>
      <c r="AW8" s="410" t="s">
        <v>556</v>
      </c>
      <c r="AX8" s="411" t="s">
        <v>556</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02" t="s">
        <v>617</v>
      </c>
      <c r="AQ9" s="1035" t="s">
        <v>614</v>
      </c>
      <c r="AW9" s="410" t="s">
        <v>557</v>
      </c>
      <c r="AX9" s="411" t="s">
        <v>557</v>
      </c>
      <c r="AZ9" s="146" t="s">
        <v>769</v>
      </c>
      <c r="BA9" s="179" t="s">
        <v>603</v>
      </c>
    </row>
    <row r="10" spans="1:55" ht="56.25">
      <c r="A10" s="6" t="s">
        <v>109</v>
      </c>
      <c r="B10" s="44">
        <v>2008</v>
      </c>
      <c r="E10" s="143" t="s">
        <v>194</v>
      </c>
      <c r="F10" s="147"/>
      <c r="I10" s="143" t="s">
        <v>208</v>
      </c>
      <c r="O10" s="545" t="s">
        <v>651</v>
      </c>
      <c r="V10" s="1041" t="s">
        <v>208</v>
      </c>
      <c r="W10" s="1038"/>
      <c r="X10" s="1036" t="s">
        <v>619</v>
      </c>
      <c r="Y10" s="1037" t="s">
        <v>686</v>
      </c>
      <c r="Z10" s="208"/>
      <c r="AP10" s="1102" t="s">
        <v>620</v>
      </c>
      <c r="AQ10" s="1035" t="s">
        <v>615</v>
      </c>
      <c r="AW10" s="410" t="s">
        <v>558</v>
      </c>
      <c r="AX10" s="411" t="s">
        <v>558</v>
      </c>
    </row>
    <row r="11" spans="1:55" ht="33.75">
      <c r="A11" s="6" t="s">
        <v>110</v>
      </c>
      <c r="B11" s="44">
        <v>2009</v>
      </c>
      <c r="E11" s="143" t="s">
        <v>195</v>
      </c>
      <c r="F11" s="147"/>
      <c r="I11" s="143" t="s">
        <v>209</v>
      </c>
      <c r="O11" s="528" t="s">
        <v>652</v>
      </c>
      <c r="V11" s="1040" t="s">
        <v>209</v>
      </c>
      <c r="W11" s="462"/>
      <c r="X11" s="461" t="s">
        <v>620</v>
      </c>
      <c r="Y11" s="753" t="s">
        <v>674</v>
      </c>
      <c r="Z11" s="208"/>
      <c r="AP11" s="1102" t="s">
        <v>619</v>
      </c>
      <c r="AQ11" s="742" t="s">
        <v>762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02"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01.01.2020</v>
      </c>
      <c r="F29" s="274" t="str">
        <f>IF(periodEnd = "","", periodEnd)</f>
        <v>31.12.2023</v>
      </c>
      <c r="H29" s="275" t="s">
        <v>2673</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643</v>
      </c>
      <c r="AX32" s="411" t="s">
        <v>569</v>
      </c>
    </row>
    <row r="33" spans="1:50">
      <c r="A33" s="6" t="s">
        <v>129</v>
      </c>
      <c r="O33" s="529" t="s">
        <v>644</v>
      </c>
      <c r="AX33" s="411" t="s">
        <v>570</v>
      </c>
    </row>
    <row r="34" spans="1:50">
      <c r="A34" s="6" t="s">
        <v>130</v>
      </c>
      <c r="O34" s="529" t="s">
        <v>645</v>
      </c>
      <c r="AX34" s="411" t="s">
        <v>571</v>
      </c>
    </row>
    <row r="35" spans="1:50">
      <c r="A35" s="6" t="s">
        <v>131</v>
      </c>
      <c r="O35" s="529" t="s">
        <v>646</v>
      </c>
      <c r="X35" s="529"/>
      <c r="Y35" s="529"/>
      <c r="AX35" s="411" t="s">
        <v>572</v>
      </c>
    </row>
    <row r="36" spans="1:50">
      <c r="A36" s="6" t="s">
        <v>95</v>
      </c>
      <c r="O36" s="529" t="s">
        <v>647</v>
      </c>
      <c r="AX36" s="411" t="s">
        <v>573</v>
      </c>
    </row>
    <row r="37" spans="1:50">
      <c r="A37" s="6" t="s">
        <v>96</v>
      </c>
      <c r="O37" s="529" t="s">
        <v>648</v>
      </c>
      <c r="AX37" s="411" t="s">
        <v>574</v>
      </c>
    </row>
    <row r="38" spans="1:50">
      <c r="A38" s="6" t="s">
        <v>97</v>
      </c>
      <c r="O38" s="529" t="s">
        <v>649</v>
      </c>
      <c r="AX38" s="411" t="s">
        <v>575</v>
      </c>
    </row>
    <row r="39" spans="1:50">
      <c r="A39" s="6" t="s">
        <v>98</v>
      </c>
      <c r="O39" s="529" t="s">
        <v>650</v>
      </c>
      <c r="AX39" s="411" t="s">
        <v>523</v>
      </c>
    </row>
    <row r="40" spans="1:50">
      <c r="A40" s="6" t="s">
        <v>99</v>
      </c>
      <c r="O40" s="529" t="s">
        <v>651</v>
      </c>
      <c r="AX40" s="411" t="s">
        <v>524</v>
      </c>
    </row>
    <row r="41" spans="1:50">
      <c r="A41" s="6" t="s">
        <v>100</v>
      </c>
      <c r="O41" s="529" t="s">
        <v>652</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50"/>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0</v>
      </c>
    </row>
    <row r="53" spans="1:1">
      <c r="A53" s="1034">
        <f>IF('Форма 4.2.2 | Т-передача ТЭ'!$M$24="",1,0)</f>
        <v>0</v>
      </c>
    </row>
    <row r="54" spans="1:1">
      <c r="A54" s="1034">
        <f>IF('Форма 4.2.2 | Т-передача ТЭ'!$R$24="",1,0)</f>
        <v>0</v>
      </c>
    </row>
    <row r="55" spans="1:1">
      <c r="A55" s="1034">
        <f>IF('Форма 4.2.2 | Т-передача ТЭ'!$T$24="",1,0)</f>
        <v>0</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1</v>
      </c>
    </row>
    <row r="88" spans="1:1">
      <c r="A88" s="1034">
        <f>IF('Форма 4.8'!$G$12="",1,0)</f>
        <v>1</v>
      </c>
    </row>
    <row r="89" spans="1:1">
      <c r="A89" s="1034">
        <f>IF('Форма 4.8'!$H$12="",1,0)</f>
        <v>1</v>
      </c>
    </row>
    <row r="90" spans="1:1">
      <c r="A90" s="1034">
        <f>IF('Форма 4.8'!$H$13="",1,0)</f>
        <v>1</v>
      </c>
    </row>
    <row r="91" spans="1:1">
      <c r="A91" s="1034">
        <f>IF('Форма 4.8'!$E$15="",1,0)</f>
        <v>1</v>
      </c>
    </row>
    <row r="92" spans="1:1">
      <c r="A92" s="1034">
        <f>IF('Форма 4.8'!$H$15="",1,0)</f>
        <v>1</v>
      </c>
    </row>
    <row r="93" spans="1:1">
      <c r="A93" s="1034">
        <f>IF('Форма 4.8'!$G$18="",1,0)</f>
        <v>1</v>
      </c>
    </row>
    <row r="94" spans="1:1">
      <c r="A94" s="1034">
        <f>IF('Форма 4.8'!$G$22="",1,0)</f>
        <v>1</v>
      </c>
    </row>
    <row r="95" spans="1:1">
      <c r="A95" s="1034">
        <f>IF('Форма 4.8'!$G$25="",1,0)</f>
        <v>1</v>
      </c>
    </row>
    <row r="96" spans="1:1">
      <c r="A96" s="1034">
        <f>IF('Форма 4.8'!$E$31="",1,0)</f>
        <v>1</v>
      </c>
    </row>
    <row r="97" spans="1:1">
      <c r="A97" s="1034">
        <f>IF('Форма 4.8'!$H$31="",1,0)</f>
        <v>1</v>
      </c>
    </row>
    <row r="98" spans="1:1">
      <c r="A98" s="1034">
        <f>IF('Форма 4.8'!$G$28="",1,0)</f>
        <v>1</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тарифов'!$G$21="",1,0)</f>
        <v>0</v>
      </c>
    </row>
    <row r="112" spans="1:1">
      <c r="A112" s="1102">
        <f>IF('Перечень тарифов'!$K$21="",1,0)</f>
        <v>0</v>
      </c>
    </row>
    <row r="113" spans="1:1">
      <c r="A113" s="1102">
        <f>IF('Перечень тарифов'!$O$21="",1,0)</f>
        <v>0</v>
      </c>
    </row>
    <row r="114" spans="1:1">
      <c r="A114" s="1102">
        <f>IF('Перечень тарифов'!$S$21="",1,0)</f>
        <v>0</v>
      </c>
    </row>
    <row r="115" spans="1:1">
      <c r="A115" s="1102">
        <f>IF('Форма 4.2.2 | Т-передача ТЭ'!$O$24="",1,0)</f>
        <v>0</v>
      </c>
    </row>
    <row r="116" spans="1:1">
      <c r="A116" s="1102">
        <f>IF('Форма 4.2.2 | Т-передача ТЭ'!$Y$24="",1,0)</f>
        <v>0</v>
      </c>
    </row>
    <row r="117" spans="1:1">
      <c r="A117" s="1102">
        <f>IF('Форма 4.2.2 | Т-передача ТЭ'!$AA$24="",1,0)</f>
        <v>0</v>
      </c>
    </row>
    <row r="118" spans="1:1">
      <c r="A118" s="1102">
        <f>IF('Форма 4.2.2 | Т-передача ТЭ'!$V$24="",1,0)</f>
        <v>0</v>
      </c>
    </row>
    <row r="119" spans="1:1">
      <c r="A119" s="1102">
        <f>IF('Форма 4.2.2 | Т-передача ТЭ'!$Z$24="",1,0)</f>
        <v>0</v>
      </c>
    </row>
    <row r="120" spans="1:1">
      <c r="A120" s="1102">
        <f>IF('Форма 4.2.2 | Т-передача ТЭ'!$AB$24="",1,0)</f>
        <v>0</v>
      </c>
    </row>
    <row r="121" spans="1:1">
      <c r="A121" s="1102">
        <f>IF('Форма 4.2.2 | Т-передача ТЭ'!$AF$24="",1,0)</f>
        <v>0</v>
      </c>
    </row>
    <row r="122" spans="1:1">
      <c r="A122" s="1102">
        <f>IF('Форма 4.2.2 | Т-передача ТЭ'!$AH$24="",1,0)</f>
        <v>0</v>
      </c>
    </row>
    <row r="123" spans="1:1">
      <c r="A123" s="1102">
        <f>IF('Форма 4.2.2 | Т-передача ТЭ'!$AC$24="",1,0)</f>
        <v>0</v>
      </c>
    </row>
    <row r="124" spans="1:1">
      <c r="A124" s="1102">
        <f>IF('Форма 4.2.2 | Т-передача ТЭ'!$AG$24="",1,0)</f>
        <v>0</v>
      </c>
    </row>
    <row r="125" spans="1:1">
      <c r="A125" s="1102">
        <f>IF('Форма 4.2.2 | Т-передача ТЭ'!$AI$24="",1,0)</f>
        <v>0</v>
      </c>
    </row>
    <row r="126" spans="1:1">
      <c r="A126" s="1102">
        <f>IF('Форма 4.2.2 | Т-передача ТЭ'!$AM$24="",1,0)</f>
        <v>0</v>
      </c>
    </row>
    <row r="127" spans="1:1">
      <c r="A127" s="1102">
        <f>IF('Форма 4.2.2 | Т-передача ТЭ'!$AO$24="",1,0)</f>
        <v>0</v>
      </c>
    </row>
    <row r="128" spans="1:1">
      <c r="A128" s="1102">
        <f>IF('Форма 4.2.2 | Т-передача ТЭ'!$AJ$24="",1,0)</f>
        <v>0</v>
      </c>
    </row>
    <row r="129" spans="1:1">
      <c r="A129" s="1102">
        <f>IF('Форма 4.2.2 | Т-передача ТЭ'!$AN$24="",1,0)</f>
        <v>0</v>
      </c>
    </row>
    <row r="130" spans="1:1">
      <c r="A130" s="1102">
        <f>IF('Форма 4.2.2 | Т-передача ТЭ'!$AP$24="",1,0)</f>
        <v>0</v>
      </c>
    </row>
    <row r="131" spans="1:1">
      <c r="A131" s="1102">
        <f>IF('Форма 4.2.2 | Т-передача ТЭ'!$AT$24="",1,0)</f>
        <v>0</v>
      </c>
    </row>
    <row r="132" spans="1:1">
      <c r="A132" s="1102">
        <f>IF('Форма 4.2.2 | Т-передача ТЭ'!$AV$24="",1,0)</f>
        <v>0</v>
      </c>
    </row>
    <row r="133" spans="1:1">
      <c r="A133" s="1102">
        <f>IF('Форма 4.2.2 | Т-передача ТЭ'!$AQ$24="",1,0)</f>
        <v>0</v>
      </c>
    </row>
    <row r="134" spans="1:1">
      <c r="A134" s="1102">
        <f>IF('Форма 4.2.2 | Т-передача ТЭ'!$AU$24="",1,0)</f>
        <v>0</v>
      </c>
    </row>
    <row r="135" spans="1:1">
      <c r="A135" s="1102">
        <f>IF('Форма 4.2.2 | Т-передача ТЭ'!$AW$24="",1,0)</f>
        <v>0</v>
      </c>
    </row>
    <row r="136" spans="1:1">
      <c r="A136" s="1102">
        <f>IF('Форма 4.2.2 | Т-передача ТЭ'!$BA$24="",1,0)</f>
        <v>0</v>
      </c>
    </row>
    <row r="137" spans="1:1">
      <c r="A137" s="1102">
        <f>IF('Форма 4.2.2 | Т-передача ТЭ'!$BC$24="",1,0)</f>
        <v>0</v>
      </c>
    </row>
    <row r="138" spans="1:1">
      <c r="A138" s="1102">
        <f>IF('Форма 4.2.2 | Т-передача ТЭ'!$AX$24="",1,0)</f>
        <v>0</v>
      </c>
    </row>
    <row r="139" spans="1:1">
      <c r="A139" s="1102">
        <f>IF('Форма 4.2.2 | Т-передача ТЭ'!$BB$24="",1,0)</f>
        <v>0</v>
      </c>
    </row>
    <row r="140" spans="1:1">
      <c r="A140" s="1102">
        <f>IF('Форма 4.2.2 | Т-передача ТЭ'!$BD$24="",1,0)</f>
        <v>0</v>
      </c>
    </row>
    <row r="141" spans="1:1">
      <c r="A141" s="1102">
        <f>IF('Форма 4.2.2 | Т-передача ТЭ'!$BH$24="",1,0)</f>
        <v>0</v>
      </c>
    </row>
    <row r="142" spans="1:1">
      <c r="A142" s="1102">
        <f>IF('Форма 4.2.2 | Т-передача ТЭ'!$BJ$24="",1,0)</f>
        <v>0</v>
      </c>
    </row>
    <row r="143" spans="1:1">
      <c r="A143" s="1102">
        <f>IF('Форма 4.2.2 | Т-передача ТЭ'!$BE$24="",1,0)</f>
        <v>0</v>
      </c>
    </row>
    <row r="144" spans="1:1">
      <c r="A144" s="1102">
        <f>IF('Форма 4.2.2 | Т-передача ТЭ'!$BI$24="",1,0)</f>
        <v>0</v>
      </c>
    </row>
    <row r="145" spans="1:1">
      <c r="A145" s="1102">
        <f>IF('Форма 4.2.2 | Т-передача ТЭ'!$BK$24="",1,0)</f>
        <v>0</v>
      </c>
    </row>
    <row r="146" spans="1:1">
      <c r="A146" s="1102">
        <f>IF('Форма 4.2.2 | Т-передача ТЭ'!$BO$24="",1,0)</f>
        <v>0</v>
      </c>
    </row>
    <row r="147" spans="1:1">
      <c r="A147" s="1102">
        <f>IF('Форма 4.2.2 | Т-передача ТЭ'!$BQ$24="",1,0)</f>
        <v>0</v>
      </c>
    </row>
    <row r="148" spans="1:1">
      <c r="A148" s="1102">
        <f>IF('Форма 4.2.2 | Т-передача ТЭ'!$BL$24="",1,0)</f>
        <v>0</v>
      </c>
    </row>
    <row r="149" spans="1:1">
      <c r="A149" s="1102">
        <f>IF('Форма 4.2.2 | Т-передача ТЭ'!$BP$24="",1,0)</f>
        <v>0</v>
      </c>
    </row>
    <row r="150" spans="1:1">
      <c r="A150" s="1102">
        <f>IF('Форма 4.2.2 | Т-передача ТЭ'!$BR$24="",1,0)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2"/>
  </cols>
  <sheetData>
    <row r="1" spans="1:3">
      <c r="A1" s="1102" t="s">
        <v>512</v>
      </c>
      <c r="B1" s="1102" t="s">
        <v>513</v>
      </c>
      <c r="C1" s="1102" t="s">
        <v>67</v>
      </c>
    </row>
    <row r="2" spans="1:3">
      <c r="A2" s="1102">
        <v>4189678</v>
      </c>
      <c r="B2" s="1102" t="s">
        <v>2668</v>
      </c>
      <c r="C2" s="1102" t="s">
        <v>2669</v>
      </c>
    </row>
    <row r="3" spans="1:3">
      <c r="A3" s="1102">
        <v>4190415</v>
      </c>
      <c r="B3" s="1102" t="s">
        <v>2670</v>
      </c>
      <c r="C3" s="1102" t="s">
        <v>2669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3384</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331</v>
      </c>
    </row>
    <row r="2" spans="1:2">
      <c r="A2" s="1102">
        <v>4213775</v>
      </c>
      <c r="B2" s="1102" t="s">
        <v>613</v>
      </c>
    </row>
    <row r="3" spans="1:2">
      <c r="A3" s="1102">
        <v>4213784</v>
      </c>
      <c r="B3" s="1102" t="s">
        <v>772</v>
      </c>
    </row>
    <row r="4" spans="1:2">
      <c r="A4" s="1102">
        <v>4213781</v>
      </c>
      <c r="B4" s="1102" t="s">
        <v>771</v>
      </c>
    </row>
    <row r="5" spans="1:2">
      <c r="A5" s="1102">
        <v>4213776</v>
      </c>
      <c r="B5" s="1102" t="s">
        <v>614</v>
      </c>
    </row>
    <row r="6" spans="1:2">
      <c r="A6" s="1102">
        <v>4213777</v>
      </c>
      <c r="B6" s="1102" t="s">
        <v>615</v>
      </c>
    </row>
    <row r="7" spans="1:2">
      <c r="A7" s="1102">
        <v>4238670</v>
      </c>
      <c r="B7" s="1102" t="s">
        <v>762</v>
      </c>
    </row>
    <row r="8" spans="1:2">
      <c r="A8" s="1102">
        <v>4213778</v>
      </c>
      <c r="B8" s="1102" t="s">
        <v>616</v>
      </c>
    </row>
    <row r="9" spans="1:2">
      <c r="A9" s="1102">
        <v>4213780</v>
      </c>
      <c r="B9" s="1102" t="s">
        <v>617</v>
      </c>
    </row>
    <row r="10" spans="1:2">
      <c r="A10" s="1102">
        <v>4213779</v>
      </c>
      <c r="B10" s="1102" t="s">
        <v>620</v>
      </c>
    </row>
    <row r="11" spans="1:2">
      <c r="A11" s="1102">
        <v>4213783</v>
      </c>
      <c r="B11" s="1102" t="s">
        <v>619</v>
      </c>
    </row>
    <row r="12" spans="1:2">
      <c r="A12" s="1102">
        <v>4213782</v>
      </c>
      <c r="B12" s="1102"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 zoomScaleNormal="100" workbookViewId="0">
      <selection activeCell="F21" sqref="F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6" t="s">
        <v>770</v>
      </c>
      <c r="F5" s="1147"/>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8" t="s">
        <v>2671</v>
      </c>
      <c r="G11" s="381"/>
    </row>
    <row r="12" spans="1:12" ht="27">
      <c r="D12" s="24"/>
      <c r="E12" s="81" t="s">
        <v>473</v>
      </c>
      <c r="F12" s="1118" t="s">
        <v>2672</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777</v>
      </c>
      <c r="G15" s="383"/>
    </row>
    <row r="16" spans="1:12" ht="27" hidden="1">
      <c r="D16" s="24"/>
      <c r="E16" s="81" t="s">
        <v>600</v>
      </c>
      <c r="F16" s="331"/>
      <c r="G16" s="383"/>
    </row>
    <row r="17" spans="1:9" ht="19.5">
      <c r="D17" s="24"/>
      <c r="E17" s="25"/>
      <c r="F17" s="445" t="s">
        <v>608</v>
      </c>
      <c r="G17" s="21"/>
    </row>
    <row r="18" spans="1:9" ht="27">
      <c r="D18" s="24"/>
      <c r="E18" s="81" t="s">
        <v>502</v>
      </c>
      <c r="F18" s="329" t="s">
        <v>3374</v>
      </c>
      <c r="G18" s="383"/>
    </row>
    <row r="19" spans="1:9" ht="27">
      <c r="D19" s="24"/>
      <c r="E19" s="81" t="s">
        <v>597</v>
      </c>
      <c r="F19" s="330" t="s">
        <v>3375</v>
      </c>
      <c r="G19" s="383"/>
    </row>
    <row r="20" spans="1:9" ht="27">
      <c r="D20" s="24"/>
      <c r="E20" s="81" t="s">
        <v>596</v>
      </c>
      <c r="F20" s="329" t="s">
        <v>3376</v>
      </c>
      <c r="G20" s="383"/>
    </row>
    <row r="21" spans="1:9" ht="27">
      <c r="D21" s="24"/>
      <c r="E21" s="81" t="s">
        <v>501</v>
      </c>
      <c r="F21" s="329" t="s">
        <v>3377</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2759</v>
      </c>
      <c r="G29" s="382"/>
    </row>
    <row r="30" spans="1:9" ht="27" hidden="1">
      <c r="C30" s="28"/>
      <c r="D30" s="29"/>
      <c r="E30" s="52" t="s">
        <v>203</v>
      </c>
      <c r="F30" s="333"/>
      <c r="G30" s="382"/>
    </row>
    <row r="31" spans="1:9" ht="27">
      <c r="C31" s="28"/>
      <c r="D31" s="29"/>
      <c r="E31" s="30" t="s">
        <v>53</v>
      </c>
      <c r="F31" s="332" t="s">
        <v>2760</v>
      </c>
      <c r="G31" s="382"/>
    </row>
    <row r="32" spans="1:9" ht="27">
      <c r="C32" s="28"/>
      <c r="D32" s="29"/>
      <c r="E32" s="30" t="s">
        <v>54</v>
      </c>
      <c r="F32" s="332" t="s">
        <v>2761</v>
      </c>
      <c r="G32" s="382"/>
      <c r="H32" s="31"/>
    </row>
    <row r="33" spans="1:9" s="372" customFormat="1" ht="6">
      <c r="A33" s="377"/>
      <c r="B33" s="367"/>
      <c r="C33" s="368"/>
      <c r="D33" s="378"/>
      <c r="E33" s="374"/>
      <c r="F33" s="379"/>
      <c r="G33" s="380"/>
      <c r="I33" s="373"/>
    </row>
    <row r="34" spans="1:9" ht="27">
      <c r="A34" s="199"/>
      <c r="D34" s="26"/>
      <c r="E34" s="799" t="s">
        <v>724</v>
      </c>
      <c r="F34" s="1119"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85</v>
      </c>
      <c r="G38" s="383"/>
      <c r="I38" s="19"/>
    </row>
    <row r="39" spans="1:9" s="372" customFormat="1" ht="6">
      <c r="A39" s="377"/>
      <c r="B39" s="367"/>
      <c r="C39" s="368"/>
      <c r="D39" s="378"/>
      <c r="E39" s="374"/>
      <c r="F39" s="379"/>
      <c r="G39" s="380"/>
      <c r="I39" s="373"/>
    </row>
    <row r="40" spans="1:9" ht="27">
      <c r="A40" s="201"/>
      <c r="B40" s="92"/>
      <c r="D40" s="33"/>
      <c r="E40" s="32" t="s">
        <v>546</v>
      </c>
      <c r="F40" s="329" t="s">
        <v>3378</v>
      </c>
      <c r="G40" s="381"/>
    </row>
    <row r="41" spans="1:9" ht="27">
      <c r="A41" s="201"/>
      <c r="B41" s="92"/>
      <c r="D41" s="33"/>
      <c r="E41" s="41" t="s">
        <v>547</v>
      </c>
      <c r="F41" s="329" t="s">
        <v>3379</v>
      </c>
      <c r="G41" s="381"/>
    </row>
    <row r="42" spans="1:9" ht="19.5">
      <c r="D42" s="24"/>
      <c r="E42" s="25"/>
      <c r="F42" s="445" t="s">
        <v>579</v>
      </c>
      <c r="G42" s="21"/>
    </row>
    <row r="43" spans="1:9" ht="27">
      <c r="A43" s="201"/>
      <c r="D43" s="21"/>
      <c r="E43" s="443" t="s">
        <v>87</v>
      </c>
      <c r="F43" s="449" t="s">
        <v>3380</v>
      </c>
      <c r="G43" s="381"/>
    </row>
    <row r="44" spans="1:9" ht="27">
      <c r="A44" s="201"/>
      <c r="B44" s="92"/>
      <c r="D44" s="33"/>
      <c r="E44" s="443" t="s">
        <v>88</v>
      </c>
      <c r="F44" s="449" t="s">
        <v>3381</v>
      </c>
      <c r="G44" s="381"/>
    </row>
    <row r="45" spans="1:9" ht="27">
      <c r="A45" s="201"/>
      <c r="B45" s="92"/>
      <c r="D45" s="33"/>
      <c r="E45" s="443" t="s">
        <v>580</v>
      </c>
      <c r="F45" s="449" t="s">
        <v>3382</v>
      </c>
      <c r="G45" s="381"/>
    </row>
    <row r="46" spans="1:9" ht="27">
      <c r="D46" s="24"/>
      <c r="E46" s="444" t="s">
        <v>581</v>
      </c>
      <c r="F46" s="449" t="s">
        <v>3387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332</v>
      </c>
    </row>
    <row r="2" spans="1:2">
      <c r="A2" s="1102">
        <v>4190064</v>
      </c>
      <c r="B2" s="1102" t="s">
        <v>2658</v>
      </c>
    </row>
    <row r="3" spans="1:2">
      <c r="A3" s="1102">
        <v>4190065</v>
      </c>
      <c r="B3" s="1102" t="s">
        <v>2659</v>
      </c>
    </row>
    <row r="4" spans="1:2">
      <c r="A4" s="1102">
        <v>4190066</v>
      </c>
      <c r="B4" s="1102" t="s">
        <v>2660</v>
      </c>
    </row>
    <row r="5" spans="1:2">
      <c r="A5" s="1102">
        <v>4190067</v>
      </c>
      <c r="B5" s="1102" t="s">
        <v>2661</v>
      </c>
    </row>
    <row r="6" spans="1:2">
      <c r="A6" s="1102">
        <v>4190068</v>
      </c>
      <c r="B6" s="1102" t="s">
        <v>2662</v>
      </c>
    </row>
    <row r="7" spans="1:2">
      <c r="A7" s="1102">
        <v>4190069</v>
      </c>
      <c r="B7" s="1102" t="s">
        <v>2663</v>
      </c>
    </row>
    <row r="8" spans="1:2">
      <c r="A8" s="1102">
        <v>4190070</v>
      </c>
      <c r="B8" s="1102" t="s">
        <v>2664</v>
      </c>
    </row>
    <row r="9" spans="1:2">
      <c r="A9" s="1102">
        <v>4190071</v>
      </c>
      <c r="B9" s="1102" t="s">
        <v>2665</v>
      </c>
    </row>
    <row r="10" spans="1:2">
      <c r="A10" s="1102">
        <v>4190072</v>
      </c>
      <c r="B10" s="1102" t="s">
        <v>2666</v>
      </c>
    </row>
    <row r="11" spans="1:2">
      <c r="A11" s="1102">
        <v>4190073</v>
      </c>
      <c r="B11" s="1102" t="s">
        <v>2667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2657</v>
      </c>
      <c r="B1" s="5" t="s">
        <v>2674</v>
      </c>
      <c r="C1" s="5" t="s">
        <v>2675</v>
      </c>
      <c r="D1" s="5" t="s">
        <v>2676</v>
      </c>
      <c r="E1" s="5" t="s">
        <v>2677</v>
      </c>
      <c r="F1" s="5" t="s">
        <v>2678</v>
      </c>
      <c r="G1" s="5" t="s">
        <v>2679</v>
      </c>
      <c r="H1" s="5" t="s">
        <v>2680</v>
      </c>
      <c r="I1" s="5" t="s">
        <v>2681</v>
      </c>
    </row>
    <row r="2" spans="1:10">
      <c r="A2" s="5">
        <v>1</v>
      </c>
      <c r="B2" s="5" t="s">
        <v>2682</v>
      </c>
      <c r="C2" s="5" t="s">
        <v>90</v>
      </c>
      <c r="D2" s="5" t="s">
        <v>2683</v>
      </c>
      <c r="E2" s="5" t="s">
        <v>2684</v>
      </c>
      <c r="F2" s="5" t="s">
        <v>2685</v>
      </c>
      <c r="G2" s="5" t="s">
        <v>2686</v>
      </c>
      <c r="J2" s="5" t="s">
        <v>3373</v>
      </c>
    </row>
    <row r="3" spans="1:10">
      <c r="A3" s="5">
        <v>2</v>
      </c>
      <c r="B3" s="5" t="s">
        <v>2682</v>
      </c>
      <c r="C3" s="5" t="s">
        <v>90</v>
      </c>
      <c r="D3" s="5" t="s">
        <v>2687</v>
      </c>
      <c r="E3" s="5" t="s">
        <v>2688</v>
      </c>
      <c r="F3" s="5" t="s">
        <v>2689</v>
      </c>
      <c r="G3" s="5" t="s">
        <v>2690</v>
      </c>
      <c r="J3" s="5" t="s">
        <v>3373</v>
      </c>
    </row>
    <row r="4" spans="1:10">
      <c r="A4" s="5">
        <v>3</v>
      </c>
      <c r="B4" s="5" t="s">
        <v>2682</v>
      </c>
      <c r="C4" s="5" t="s">
        <v>90</v>
      </c>
      <c r="D4" s="5" t="s">
        <v>2691</v>
      </c>
      <c r="E4" s="5" t="s">
        <v>2692</v>
      </c>
      <c r="F4" s="5" t="s">
        <v>2693</v>
      </c>
      <c r="G4" s="5" t="s">
        <v>2694</v>
      </c>
      <c r="J4" s="5" t="s">
        <v>3373</v>
      </c>
    </row>
    <row r="5" spans="1:10">
      <c r="A5" s="5">
        <v>4</v>
      </c>
      <c r="B5" s="5" t="s">
        <v>2682</v>
      </c>
      <c r="C5" s="5" t="s">
        <v>90</v>
      </c>
      <c r="D5" s="5" t="s">
        <v>2695</v>
      </c>
      <c r="E5" s="5" t="s">
        <v>2696</v>
      </c>
      <c r="F5" s="5" t="s">
        <v>2697</v>
      </c>
      <c r="G5" s="5" t="s">
        <v>2690</v>
      </c>
      <c r="J5" s="5" t="s">
        <v>3373</v>
      </c>
    </row>
    <row r="6" spans="1:10">
      <c r="A6" s="5">
        <v>5</v>
      </c>
      <c r="B6" s="5" t="s">
        <v>2682</v>
      </c>
      <c r="C6" s="5" t="s">
        <v>90</v>
      </c>
      <c r="D6" s="5" t="s">
        <v>2698</v>
      </c>
      <c r="E6" s="5" t="s">
        <v>2699</v>
      </c>
      <c r="F6" s="5" t="s">
        <v>2700</v>
      </c>
      <c r="G6" s="5" t="s">
        <v>2701</v>
      </c>
      <c r="J6" s="5" t="s">
        <v>3373</v>
      </c>
    </row>
    <row r="7" spans="1:10">
      <c r="A7" s="5">
        <v>6</v>
      </c>
      <c r="B7" s="5" t="s">
        <v>2682</v>
      </c>
      <c r="C7" s="5" t="s">
        <v>90</v>
      </c>
      <c r="D7" s="5" t="s">
        <v>2702</v>
      </c>
      <c r="E7" s="5" t="s">
        <v>2703</v>
      </c>
      <c r="F7" s="5" t="s">
        <v>2704</v>
      </c>
      <c r="G7" s="5" t="s">
        <v>2705</v>
      </c>
      <c r="J7" s="5" t="s">
        <v>3373</v>
      </c>
    </row>
    <row r="8" spans="1:10">
      <c r="A8" s="5">
        <v>7</v>
      </c>
      <c r="B8" s="5" t="s">
        <v>2682</v>
      </c>
      <c r="C8" s="5" t="s">
        <v>90</v>
      </c>
      <c r="D8" s="5" t="s">
        <v>2706</v>
      </c>
      <c r="E8" s="5" t="s">
        <v>2707</v>
      </c>
      <c r="F8" s="5" t="s">
        <v>2708</v>
      </c>
      <c r="G8" s="5" t="s">
        <v>2709</v>
      </c>
      <c r="J8" s="5" t="s">
        <v>3373</v>
      </c>
    </row>
    <row r="9" spans="1:10">
      <c r="A9" s="5">
        <v>8</v>
      </c>
      <c r="B9" s="5" t="s">
        <v>2682</v>
      </c>
      <c r="C9" s="5" t="s">
        <v>90</v>
      </c>
      <c r="D9" s="5" t="s">
        <v>2710</v>
      </c>
      <c r="E9" s="5" t="s">
        <v>2711</v>
      </c>
      <c r="F9" s="5" t="s">
        <v>2712</v>
      </c>
      <c r="G9" s="5" t="s">
        <v>2713</v>
      </c>
      <c r="J9" s="5" t="s">
        <v>3373</v>
      </c>
    </row>
    <row r="10" spans="1:10">
      <c r="A10" s="5">
        <v>9</v>
      </c>
      <c r="B10" s="5" t="s">
        <v>2682</v>
      </c>
      <c r="C10" s="5" t="s">
        <v>90</v>
      </c>
      <c r="D10" s="5" t="s">
        <v>2714</v>
      </c>
      <c r="E10" s="5" t="s">
        <v>2715</v>
      </c>
      <c r="F10" s="5" t="s">
        <v>2716</v>
      </c>
      <c r="G10" s="5" t="s">
        <v>2717</v>
      </c>
      <c r="J10" s="5" t="s">
        <v>3373</v>
      </c>
    </row>
    <row r="11" spans="1:10">
      <c r="A11" s="5">
        <v>10</v>
      </c>
      <c r="B11" s="5" t="s">
        <v>2682</v>
      </c>
      <c r="C11" s="5" t="s">
        <v>90</v>
      </c>
      <c r="D11" s="5" t="s">
        <v>2718</v>
      </c>
      <c r="E11" s="5" t="s">
        <v>2719</v>
      </c>
      <c r="F11" s="5" t="s">
        <v>2720</v>
      </c>
      <c r="G11" s="5" t="s">
        <v>2721</v>
      </c>
      <c r="J11" s="5" t="s">
        <v>3373</v>
      </c>
    </row>
    <row r="12" spans="1:10">
      <c r="A12" s="5">
        <v>11</v>
      </c>
      <c r="B12" s="5" t="s">
        <v>2682</v>
      </c>
      <c r="C12" s="5" t="s">
        <v>90</v>
      </c>
      <c r="D12" s="5" t="s">
        <v>2722</v>
      </c>
      <c r="E12" s="5" t="s">
        <v>2719</v>
      </c>
      <c r="F12" s="5" t="s">
        <v>2720</v>
      </c>
      <c r="G12" s="5" t="s">
        <v>2723</v>
      </c>
      <c r="H12" s="5" t="s">
        <v>2724</v>
      </c>
      <c r="J12" s="5" t="s">
        <v>3373</v>
      </c>
    </row>
    <row r="13" spans="1:10">
      <c r="A13" s="5">
        <v>12</v>
      </c>
      <c r="B13" s="5" t="s">
        <v>2682</v>
      </c>
      <c r="C13" s="5" t="s">
        <v>90</v>
      </c>
      <c r="D13" s="5" t="s">
        <v>2725</v>
      </c>
      <c r="E13" s="5" t="s">
        <v>2719</v>
      </c>
      <c r="F13" s="5" t="s">
        <v>2720</v>
      </c>
      <c r="G13" s="5" t="s">
        <v>2726</v>
      </c>
      <c r="J13" s="5" t="s">
        <v>3373</v>
      </c>
    </row>
    <row r="14" spans="1:10">
      <c r="A14" s="5">
        <v>13</v>
      </c>
      <c r="B14" s="5" t="s">
        <v>2682</v>
      </c>
      <c r="C14" s="5" t="s">
        <v>90</v>
      </c>
      <c r="D14" s="5" t="s">
        <v>2727</v>
      </c>
      <c r="E14" s="5" t="s">
        <v>2728</v>
      </c>
      <c r="F14" s="5" t="s">
        <v>2729</v>
      </c>
      <c r="G14" s="5" t="s">
        <v>2730</v>
      </c>
      <c r="J14" s="5" t="s">
        <v>3373</v>
      </c>
    </row>
    <row r="15" spans="1:10">
      <c r="A15" s="5">
        <v>14</v>
      </c>
      <c r="B15" s="5" t="s">
        <v>2682</v>
      </c>
      <c r="C15" s="5" t="s">
        <v>90</v>
      </c>
      <c r="D15" s="5" t="s">
        <v>2731</v>
      </c>
      <c r="E15" s="5" t="s">
        <v>2732</v>
      </c>
      <c r="F15" s="5" t="s">
        <v>2733</v>
      </c>
      <c r="G15" s="5" t="s">
        <v>2734</v>
      </c>
      <c r="J15" s="5" t="s">
        <v>3373</v>
      </c>
    </row>
    <row r="16" spans="1:10">
      <c r="A16" s="5">
        <v>15</v>
      </c>
      <c r="B16" s="5" t="s">
        <v>2682</v>
      </c>
      <c r="C16" s="5" t="s">
        <v>90</v>
      </c>
      <c r="D16" s="5" t="s">
        <v>2735</v>
      </c>
      <c r="E16" s="5" t="s">
        <v>2736</v>
      </c>
      <c r="F16" s="5" t="s">
        <v>2737</v>
      </c>
      <c r="G16" s="5" t="s">
        <v>2738</v>
      </c>
      <c r="J16" s="5" t="s">
        <v>3373</v>
      </c>
    </row>
    <row r="17" spans="1:10">
      <c r="A17" s="5">
        <v>16</v>
      </c>
      <c r="B17" s="5" t="s">
        <v>2682</v>
      </c>
      <c r="C17" s="5" t="s">
        <v>90</v>
      </c>
      <c r="D17" s="5" t="s">
        <v>2739</v>
      </c>
      <c r="E17" s="5" t="s">
        <v>2740</v>
      </c>
      <c r="F17" s="5" t="s">
        <v>2741</v>
      </c>
      <c r="G17" s="5" t="s">
        <v>2738</v>
      </c>
      <c r="J17" s="5" t="s">
        <v>3373</v>
      </c>
    </row>
    <row r="18" spans="1:10">
      <c r="A18" s="5">
        <v>17</v>
      </c>
      <c r="B18" s="5" t="s">
        <v>2682</v>
      </c>
      <c r="C18" s="5" t="s">
        <v>90</v>
      </c>
      <c r="D18" s="5" t="s">
        <v>2742</v>
      </c>
      <c r="E18" s="5" t="s">
        <v>2743</v>
      </c>
      <c r="F18" s="5" t="s">
        <v>2744</v>
      </c>
      <c r="G18" s="5" t="s">
        <v>2745</v>
      </c>
      <c r="J18" s="5" t="s">
        <v>3373</v>
      </c>
    </row>
    <row r="19" spans="1:10">
      <c r="A19" s="5">
        <v>18</v>
      </c>
      <c r="B19" s="5" t="s">
        <v>2682</v>
      </c>
      <c r="C19" s="5" t="s">
        <v>90</v>
      </c>
      <c r="D19" s="5" t="s">
        <v>2746</v>
      </c>
      <c r="E19" s="5" t="s">
        <v>2747</v>
      </c>
      <c r="F19" s="5" t="s">
        <v>2748</v>
      </c>
      <c r="G19" s="5" t="s">
        <v>2749</v>
      </c>
      <c r="J19" s="5" t="s">
        <v>3373</v>
      </c>
    </row>
    <row r="20" spans="1:10">
      <c r="A20" s="5">
        <v>19</v>
      </c>
      <c r="B20" s="5" t="s">
        <v>2682</v>
      </c>
      <c r="C20" s="5" t="s">
        <v>90</v>
      </c>
      <c r="D20" s="5" t="s">
        <v>2750</v>
      </c>
      <c r="E20" s="5" t="s">
        <v>2751</v>
      </c>
      <c r="F20" s="5" t="s">
        <v>2752</v>
      </c>
      <c r="G20" s="5" t="s">
        <v>2753</v>
      </c>
      <c r="J20" s="5" t="s">
        <v>3373</v>
      </c>
    </row>
    <row r="21" spans="1:10">
      <c r="A21" s="5">
        <v>20</v>
      </c>
      <c r="B21" s="5" t="s">
        <v>2682</v>
      </c>
      <c r="C21" s="5" t="s">
        <v>90</v>
      </c>
      <c r="D21" s="5" t="s">
        <v>2754</v>
      </c>
      <c r="E21" s="5" t="s">
        <v>2755</v>
      </c>
      <c r="F21" s="5" t="s">
        <v>2756</v>
      </c>
      <c r="G21" s="5" t="s">
        <v>2757</v>
      </c>
      <c r="J21" s="5" t="s">
        <v>3373</v>
      </c>
    </row>
    <row r="22" spans="1:10">
      <c r="A22" s="5">
        <v>21</v>
      </c>
      <c r="B22" s="5" t="s">
        <v>2682</v>
      </c>
      <c r="C22" s="5" t="s">
        <v>90</v>
      </c>
      <c r="D22" s="5" t="s">
        <v>2758</v>
      </c>
      <c r="E22" s="5" t="s">
        <v>2759</v>
      </c>
      <c r="F22" s="5" t="s">
        <v>2760</v>
      </c>
      <c r="G22" s="5" t="s">
        <v>2761</v>
      </c>
      <c r="J22" s="5" t="s">
        <v>3373</v>
      </c>
    </row>
    <row r="23" spans="1:10">
      <c r="A23" s="5">
        <v>22</v>
      </c>
      <c r="B23" s="5" t="s">
        <v>2682</v>
      </c>
      <c r="C23" s="5" t="s">
        <v>90</v>
      </c>
      <c r="D23" s="5" t="s">
        <v>2762</v>
      </c>
      <c r="E23" s="5" t="s">
        <v>2763</v>
      </c>
      <c r="F23" s="5" t="s">
        <v>2764</v>
      </c>
      <c r="G23" s="5" t="s">
        <v>2765</v>
      </c>
      <c r="J23" s="5" t="s">
        <v>3373</v>
      </c>
    </row>
    <row r="24" spans="1:10">
      <c r="A24" s="5">
        <v>23</v>
      </c>
      <c r="B24" s="5" t="s">
        <v>2682</v>
      </c>
      <c r="C24" s="5" t="s">
        <v>90</v>
      </c>
      <c r="D24" s="5" t="s">
        <v>2766</v>
      </c>
      <c r="E24" s="5" t="s">
        <v>2767</v>
      </c>
      <c r="F24" s="5" t="s">
        <v>2768</v>
      </c>
      <c r="G24" s="5" t="s">
        <v>2769</v>
      </c>
      <c r="J24" s="5" t="s">
        <v>3373</v>
      </c>
    </row>
    <row r="25" spans="1:10">
      <c r="A25" s="5">
        <v>24</v>
      </c>
      <c r="B25" s="5" t="s">
        <v>2682</v>
      </c>
      <c r="C25" s="5" t="s">
        <v>90</v>
      </c>
      <c r="D25" s="5" t="s">
        <v>2770</v>
      </c>
      <c r="E25" s="5" t="s">
        <v>2771</v>
      </c>
      <c r="F25" s="5" t="s">
        <v>2772</v>
      </c>
      <c r="G25" s="5" t="s">
        <v>2730</v>
      </c>
      <c r="J25" s="5" t="s">
        <v>3373</v>
      </c>
    </row>
    <row r="26" spans="1:10">
      <c r="A26" s="5">
        <v>25</v>
      </c>
      <c r="B26" s="5" t="s">
        <v>2682</v>
      </c>
      <c r="C26" s="5" t="s">
        <v>90</v>
      </c>
      <c r="D26" s="5" t="s">
        <v>2773</v>
      </c>
      <c r="E26" s="5" t="s">
        <v>2774</v>
      </c>
      <c r="F26" s="5" t="s">
        <v>2775</v>
      </c>
      <c r="G26" s="5" t="s">
        <v>2753</v>
      </c>
      <c r="J26" s="5" t="s">
        <v>3373</v>
      </c>
    </row>
    <row r="27" spans="1:10">
      <c r="A27" s="5">
        <v>26</v>
      </c>
      <c r="B27" s="5" t="s">
        <v>2682</v>
      </c>
      <c r="C27" s="5" t="s">
        <v>90</v>
      </c>
      <c r="D27" s="5" t="s">
        <v>2776</v>
      </c>
      <c r="E27" s="5" t="s">
        <v>2777</v>
      </c>
      <c r="F27" s="5" t="s">
        <v>2778</v>
      </c>
      <c r="G27" s="5" t="s">
        <v>2779</v>
      </c>
      <c r="J27" s="5" t="s">
        <v>3373</v>
      </c>
    </row>
    <row r="28" spans="1:10">
      <c r="A28" s="5">
        <v>27</v>
      </c>
      <c r="B28" s="5" t="s">
        <v>2682</v>
      </c>
      <c r="C28" s="5" t="s">
        <v>90</v>
      </c>
      <c r="D28" s="5" t="s">
        <v>2780</v>
      </c>
      <c r="E28" s="5" t="s">
        <v>2781</v>
      </c>
      <c r="F28" s="5" t="s">
        <v>2782</v>
      </c>
      <c r="G28" s="5" t="s">
        <v>2769</v>
      </c>
      <c r="J28" s="5" t="s">
        <v>3373</v>
      </c>
    </row>
    <row r="29" spans="1:10">
      <c r="A29" s="5">
        <v>28</v>
      </c>
      <c r="B29" s="5" t="s">
        <v>2682</v>
      </c>
      <c r="C29" s="5" t="s">
        <v>90</v>
      </c>
      <c r="D29" s="5" t="s">
        <v>2783</v>
      </c>
      <c r="E29" s="5" t="s">
        <v>2784</v>
      </c>
      <c r="F29" s="5" t="s">
        <v>2785</v>
      </c>
      <c r="G29" s="5" t="s">
        <v>2757</v>
      </c>
      <c r="J29" s="5" t="s">
        <v>3373</v>
      </c>
    </row>
    <row r="30" spans="1:10">
      <c r="A30" s="5">
        <v>29</v>
      </c>
      <c r="B30" s="5" t="s">
        <v>2682</v>
      </c>
      <c r="C30" s="5" t="s">
        <v>90</v>
      </c>
      <c r="D30" s="5" t="s">
        <v>2786</v>
      </c>
      <c r="E30" s="5" t="s">
        <v>2787</v>
      </c>
      <c r="F30" s="5" t="s">
        <v>2788</v>
      </c>
      <c r="G30" s="5" t="s">
        <v>2789</v>
      </c>
      <c r="J30" s="5" t="s">
        <v>3373</v>
      </c>
    </row>
    <row r="31" spans="1:10">
      <c r="A31" s="5">
        <v>30</v>
      </c>
      <c r="B31" s="5" t="s">
        <v>2682</v>
      </c>
      <c r="C31" s="5" t="s">
        <v>90</v>
      </c>
      <c r="D31" s="5" t="s">
        <v>2790</v>
      </c>
      <c r="E31" s="5" t="s">
        <v>2791</v>
      </c>
      <c r="F31" s="5" t="s">
        <v>2792</v>
      </c>
      <c r="G31" s="5" t="s">
        <v>2793</v>
      </c>
      <c r="J31" s="5" t="s">
        <v>3373</v>
      </c>
    </row>
    <row r="32" spans="1:10">
      <c r="A32" s="5">
        <v>31</v>
      </c>
      <c r="B32" s="5" t="s">
        <v>2682</v>
      </c>
      <c r="C32" s="5" t="s">
        <v>90</v>
      </c>
      <c r="D32" s="5" t="s">
        <v>2794</v>
      </c>
      <c r="E32" s="5" t="s">
        <v>2795</v>
      </c>
      <c r="F32" s="5" t="s">
        <v>2796</v>
      </c>
      <c r="G32" s="5" t="s">
        <v>2730</v>
      </c>
      <c r="J32" s="5" t="s">
        <v>3373</v>
      </c>
    </row>
    <row r="33" spans="1:10">
      <c r="A33" s="5">
        <v>32</v>
      </c>
      <c r="B33" s="5" t="s">
        <v>2682</v>
      </c>
      <c r="C33" s="5" t="s">
        <v>90</v>
      </c>
      <c r="D33" s="5" t="s">
        <v>2797</v>
      </c>
      <c r="E33" s="5" t="s">
        <v>2798</v>
      </c>
      <c r="F33" s="5" t="s">
        <v>2799</v>
      </c>
      <c r="G33" s="5" t="s">
        <v>2738</v>
      </c>
      <c r="J33" s="5" t="s">
        <v>3373</v>
      </c>
    </row>
    <row r="34" spans="1:10">
      <c r="A34" s="5">
        <v>33</v>
      </c>
      <c r="B34" s="5" t="s">
        <v>2682</v>
      </c>
      <c r="C34" s="5" t="s">
        <v>90</v>
      </c>
      <c r="D34" s="5" t="s">
        <v>2800</v>
      </c>
      <c r="E34" s="5" t="s">
        <v>2801</v>
      </c>
      <c r="F34" s="5" t="s">
        <v>2802</v>
      </c>
      <c r="G34" s="5" t="s">
        <v>2757</v>
      </c>
      <c r="H34" s="5" t="s">
        <v>2803</v>
      </c>
      <c r="J34" s="5" t="s">
        <v>3373</v>
      </c>
    </row>
    <row r="35" spans="1:10">
      <c r="A35" s="5">
        <v>34</v>
      </c>
      <c r="B35" s="5" t="s">
        <v>2682</v>
      </c>
      <c r="C35" s="5" t="s">
        <v>90</v>
      </c>
      <c r="D35" s="5" t="s">
        <v>2804</v>
      </c>
      <c r="E35" s="5" t="s">
        <v>2805</v>
      </c>
      <c r="F35" s="5" t="s">
        <v>2806</v>
      </c>
      <c r="G35" s="5" t="s">
        <v>2769</v>
      </c>
      <c r="J35" s="5" t="s">
        <v>3373</v>
      </c>
    </row>
    <row r="36" spans="1:10">
      <c r="A36" s="5">
        <v>35</v>
      </c>
      <c r="B36" s="5" t="s">
        <v>2682</v>
      </c>
      <c r="C36" s="5" t="s">
        <v>90</v>
      </c>
      <c r="D36" s="5" t="s">
        <v>2807</v>
      </c>
      <c r="E36" s="5" t="s">
        <v>2808</v>
      </c>
      <c r="F36" s="5" t="s">
        <v>2809</v>
      </c>
      <c r="G36" s="5" t="s">
        <v>2769</v>
      </c>
      <c r="J36" s="5" t="s">
        <v>3373</v>
      </c>
    </row>
    <row r="37" spans="1:10">
      <c r="A37" s="5">
        <v>36</v>
      </c>
      <c r="B37" s="5" t="s">
        <v>2682</v>
      </c>
      <c r="C37" s="5" t="s">
        <v>90</v>
      </c>
      <c r="D37" s="5" t="s">
        <v>2810</v>
      </c>
      <c r="E37" s="5" t="s">
        <v>2811</v>
      </c>
      <c r="F37" s="5" t="s">
        <v>2812</v>
      </c>
      <c r="G37" s="5" t="s">
        <v>2813</v>
      </c>
      <c r="J37" s="5" t="s">
        <v>3373</v>
      </c>
    </row>
    <row r="38" spans="1:10">
      <c r="A38" s="5">
        <v>37</v>
      </c>
      <c r="B38" s="5" t="s">
        <v>2682</v>
      </c>
      <c r="C38" s="5" t="s">
        <v>90</v>
      </c>
      <c r="D38" s="5" t="s">
        <v>2814</v>
      </c>
      <c r="E38" s="5" t="s">
        <v>2815</v>
      </c>
      <c r="F38" s="5" t="s">
        <v>2816</v>
      </c>
      <c r="G38" s="5" t="s">
        <v>2793</v>
      </c>
      <c r="J38" s="5" t="s">
        <v>3373</v>
      </c>
    </row>
    <row r="39" spans="1:10">
      <c r="A39" s="5">
        <v>38</v>
      </c>
      <c r="B39" s="5" t="s">
        <v>2682</v>
      </c>
      <c r="C39" s="5" t="s">
        <v>90</v>
      </c>
      <c r="D39" s="5" t="s">
        <v>2817</v>
      </c>
      <c r="E39" s="5" t="s">
        <v>2818</v>
      </c>
      <c r="F39" s="5" t="s">
        <v>2819</v>
      </c>
      <c r="G39" s="5" t="s">
        <v>2820</v>
      </c>
      <c r="J39" s="5" t="s">
        <v>3373</v>
      </c>
    </row>
    <row r="40" spans="1:10">
      <c r="A40" s="5">
        <v>39</v>
      </c>
      <c r="B40" s="5" t="s">
        <v>2682</v>
      </c>
      <c r="C40" s="5" t="s">
        <v>90</v>
      </c>
      <c r="D40" s="5" t="s">
        <v>2821</v>
      </c>
      <c r="E40" s="5" t="s">
        <v>2822</v>
      </c>
      <c r="F40" s="5" t="s">
        <v>2823</v>
      </c>
      <c r="G40" s="5" t="s">
        <v>2824</v>
      </c>
      <c r="J40" s="5" t="s">
        <v>3373</v>
      </c>
    </row>
    <row r="41" spans="1:10">
      <c r="A41" s="5">
        <v>40</v>
      </c>
      <c r="B41" s="5" t="s">
        <v>2682</v>
      </c>
      <c r="C41" s="5" t="s">
        <v>90</v>
      </c>
      <c r="D41" s="5" t="s">
        <v>2825</v>
      </c>
      <c r="E41" s="5" t="s">
        <v>2826</v>
      </c>
      <c r="F41" s="5" t="s">
        <v>2827</v>
      </c>
      <c r="G41" s="5" t="s">
        <v>2686</v>
      </c>
      <c r="H41" s="5" t="s">
        <v>2828</v>
      </c>
      <c r="J41" s="5" t="s">
        <v>3373</v>
      </c>
    </row>
    <row r="42" spans="1:10">
      <c r="A42" s="5">
        <v>41</v>
      </c>
      <c r="B42" s="5" t="s">
        <v>2682</v>
      </c>
      <c r="C42" s="5" t="s">
        <v>90</v>
      </c>
      <c r="D42" s="5" t="s">
        <v>2829</v>
      </c>
      <c r="E42" s="5" t="s">
        <v>2830</v>
      </c>
      <c r="F42" s="5" t="s">
        <v>2831</v>
      </c>
      <c r="G42" s="5" t="s">
        <v>2761</v>
      </c>
      <c r="J42" s="5" t="s">
        <v>3373</v>
      </c>
    </row>
    <row r="43" spans="1:10">
      <c r="A43" s="5">
        <v>42</v>
      </c>
      <c r="B43" s="5" t="s">
        <v>2682</v>
      </c>
      <c r="C43" s="5" t="s">
        <v>90</v>
      </c>
      <c r="D43" s="5" t="s">
        <v>2832</v>
      </c>
      <c r="E43" s="5" t="s">
        <v>2833</v>
      </c>
      <c r="F43" s="5" t="s">
        <v>2834</v>
      </c>
      <c r="G43" s="5" t="s">
        <v>2686</v>
      </c>
      <c r="J43" s="5" t="s">
        <v>3373</v>
      </c>
    </row>
    <row r="44" spans="1:10">
      <c r="A44" s="5">
        <v>43</v>
      </c>
      <c r="B44" s="5" t="s">
        <v>2682</v>
      </c>
      <c r="C44" s="5" t="s">
        <v>90</v>
      </c>
      <c r="D44" s="5" t="s">
        <v>2835</v>
      </c>
      <c r="E44" s="5" t="s">
        <v>2836</v>
      </c>
      <c r="F44" s="5" t="s">
        <v>2837</v>
      </c>
      <c r="G44" s="5" t="s">
        <v>2738</v>
      </c>
      <c r="J44" s="5" t="s">
        <v>3373</v>
      </c>
    </row>
    <row r="45" spans="1:10">
      <c r="A45" s="5">
        <v>44</v>
      </c>
      <c r="B45" s="5" t="s">
        <v>2682</v>
      </c>
      <c r="C45" s="5" t="s">
        <v>90</v>
      </c>
      <c r="D45" s="5" t="s">
        <v>2838</v>
      </c>
      <c r="E45" s="5" t="s">
        <v>2839</v>
      </c>
      <c r="F45" s="5" t="s">
        <v>2840</v>
      </c>
      <c r="G45" s="5" t="s">
        <v>2841</v>
      </c>
      <c r="J45" s="5" t="s">
        <v>3373</v>
      </c>
    </row>
    <row r="46" spans="1:10">
      <c r="A46" s="5">
        <v>45</v>
      </c>
      <c r="B46" s="5" t="s">
        <v>2682</v>
      </c>
      <c r="C46" s="5" t="s">
        <v>90</v>
      </c>
      <c r="D46" s="5" t="s">
        <v>2842</v>
      </c>
      <c r="E46" s="5" t="s">
        <v>2843</v>
      </c>
      <c r="F46" s="5" t="s">
        <v>2834</v>
      </c>
      <c r="G46" s="5" t="s">
        <v>2844</v>
      </c>
      <c r="J46" s="5" t="s">
        <v>3373</v>
      </c>
    </row>
    <row r="47" spans="1:10">
      <c r="A47" s="5">
        <v>46</v>
      </c>
      <c r="B47" s="5" t="s">
        <v>2682</v>
      </c>
      <c r="C47" s="5" t="s">
        <v>90</v>
      </c>
      <c r="D47" s="5" t="s">
        <v>2845</v>
      </c>
      <c r="E47" s="5" t="s">
        <v>2846</v>
      </c>
      <c r="F47" s="5" t="s">
        <v>2847</v>
      </c>
      <c r="G47" s="5" t="s">
        <v>2848</v>
      </c>
      <c r="J47" s="5" t="s">
        <v>3373</v>
      </c>
    </row>
    <row r="48" spans="1:10">
      <c r="A48" s="5">
        <v>47</v>
      </c>
      <c r="B48" s="5" t="s">
        <v>2682</v>
      </c>
      <c r="C48" s="5" t="s">
        <v>90</v>
      </c>
      <c r="D48" s="5" t="s">
        <v>2849</v>
      </c>
      <c r="E48" s="5" t="s">
        <v>2850</v>
      </c>
      <c r="F48" s="5" t="s">
        <v>2851</v>
      </c>
      <c r="G48" s="5" t="s">
        <v>2753</v>
      </c>
      <c r="J48" s="5" t="s">
        <v>3373</v>
      </c>
    </row>
    <row r="49" spans="1:10">
      <c r="A49" s="5">
        <v>48</v>
      </c>
      <c r="B49" s="5" t="s">
        <v>2682</v>
      </c>
      <c r="C49" s="5" t="s">
        <v>90</v>
      </c>
      <c r="D49" s="5" t="s">
        <v>2852</v>
      </c>
      <c r="E49" s="5" t="s">
        <v>2853</v>
      </c>
      <c r="F49" s="5" t="s">
        <v>2854</v>
      </c>
      <c r="G49" s="5" t="s">
        <v>2769</v>
      </c>
      <c r="J49" s="5" t="s">
        <v>3373</v>
      </c>
    </row>
    <row r="50" spans="1:10">
      <c r="A50" s="5">
        <v>49</v>
      </c>
      <c r="B50" s="5" t="s">
        <v>2682</v>
      </c>
      <c r="C50" s="5" t="s">
        <v>90</v>
      </c>
      <c r="D50" s="5" t="s">
        <v>2855</v>
      </c>
      <c r="E50" s="5" t="s">
        <v>2856</v>
      </c>
      <c r="F50" s="5" t="s">
        <v>2857</v>
      </c>
      <c r="G50" s="5" t="s">
        <v>2686</v>
      </c>
      <c r="J50" s="5" t="s">
        <v>3373</v>
      </c>
    </row>
    <row r="51" spans="1:10">
      <c r="A51" s="5">
        <v>50</v>
      </c>
      <c r="B51" s="5" t="s">
        <v>2682</v>
      </c>
      <c r="C51" s="5" t="s">
        <v>90</v>
      </c>
      <c r="D51" s="5" t="s">
        <v>2858</v>
      </c>
      <c r="E51" s="5" t="s">
        <v>2859</v>
      </c>
      <c r="F51" s="5" t="s">
        <v>2860</v>
      </c>
      <c r="G51" s="5" t="s">
        <v>2861</v>
      </c>
      <c r="J51" s="5" t="s">
        <v>3373</v>
      </c>
    </row>
    <row r="52" spans="1:10">
      <c r="A52" s="5">
        <v>51</v>
      </c>
      <c r="B52" s="5" t="s">
        <v>2682</v>
      </c>
      <c r="C52" s="5" t="s">
        <v>90</v>
      </c>
      <c r="D52" s="5" t="s">
        <v>2862</v>
      </c>
      <c r="E52" s="5" t="s">
        <v>2863</v>
      </c>
      <c r="F52" s="5" t="s">
        <v>2827</v>
      </c>
      <c r="G52" s="5" t="s">
        <v>2864</v>
      </c>
      <c r="J52" s="5" t="s">
        <v>3373</v>
      </c>
    </row>
    <row r="53" spans="1:10">
      <c r="A53" s="5">
        <v>52</v>
      </c>
      <c r="B53" s="5" t="s">
        <v>2682</v>
      </c>
      <c r="C53" s="5" t="s">
        <v>90</v>
      </c>
      <c r="D53" s="5" t="s">
        <v>2865</v>
      </c>
      <c r="E53" s="5" t="s">
        <v>2866</v>
      </c>
      <c r="F53" s="5" t="s">
        <v>2867</v>
      </c>
      <c r="G53" s="5" t="s">
        <v>2868</v>
      </c>
      <c r="J53" s="5" t="s">
        <v>3373</v>
      </c>
    </row>
    <row r="54" spans="1:10">
      <c r="A54" s="5">
        <v>53</v>
      </c>
      <c r="B54" s="5" t="s">
        <v>2682</v>
      </c>
      <c r="C54" s="5" t="s">
        <v>90</v>
      </c>
      <c r="D54" s="5" t="s">
        <v>2869</v>
      </c>
      <c r="E54" s="5" t="s">
        <v>2870</v>
      </c>
      <c r="F54" s="5" t="s">
        <v>2871</v>
      </c>
      <c r="G54" s="5" t="s">
        <v>2872</v>
      </c>
      <c r="J54" s="5" t="s">
        <v>3373</v>
      </c>
    </row>
    <row r="55" spans="1:10">
      <c r="A55" s="5">
        <v>54</v>
      </c>
      <c r="B55" s="5" t="s">
        <v>2682</v>
      </c>
      <c r="C55" s="5" t="s">
        <v>90</v>
      </c>
      <c r="D55" s="5" t="s">
        <v>2873</v>
      </c>
      <c r="E55" s="5" t="s">
        <v>2874</v>
      </c>
      <c r="F55" s="5" t="s">
        <v>2875</v>
      </c>
      <c r="G55" s="5" t="s">
        <v>2876</v>
      </c>
      <c r="J55" s="5" t="s">
        <v>3373</v>
      </c>
    </row>
    <row r="56" spans="1:10">
      <c r="A56" s="5">
        <v>55</v>
      </c>
      <c r="B56" s="5" t="s">
        <v>2682</v>
      </c>
      <c r="C56" s="5" t="s">
        <v>90</v>
      </c>
      <c r="D56" s="5" t="s">
        <v>2877</v>
      </c>
      <c r="E56" s="5" t="s">
        <v>2878</v>
      </c>
      <c r="F56" s="5" t="s">
        <v>2879</v>
      </c>
      <c r="G56" s="5" t="s">
        <v>2880</v>
      </c>
      <c r="J56" s="5" t="s">
        <v>3373</v>
      </c>
    </row>
    <row r="57" spans="1:10">
      <c r="A57" s="5">
        <v>56</v>
      </c>
      <c r="B57" s="5" t="s">
        <v>2682</v>
      </c>
      <c r="C57" s="5" t="s">
        <v>90</v>
      </c>
      <c r="D57" s="5" t="s">
        <v>2881</v>
      </c>
      <c r="E57" s="5" t="s">
        <v>2882</v>
      </c>
      <c r="F57" s="5" t="s">
        <v>2883</v>
      </c>
      <c r="G57" s="5" t="s">
        <v>2686</v>
      </c>
      <c r="J57" s="5" t="s">
        <v>3373</v>
      </c>
    </row>
    <row r="58" spans="1:10">
      <c r="A58" s="5">
        <v>57</v>
      </c>
      <c r="B58" s="5" t="s">
        <v>2682</v>
      </c>
      <c r="C58" s="5" t="s">
        <v>90</v>
      </c>
      <c r="D58" s="5" t="s">
        <v>2884</v>
      </c>
      <c r="E58" s="5" t="s">
        <v>2885</v>
      </c>
      <c r="F58" s="5" t="s">
        <v>2827</v>
      </c>
      <c r="G58" s="5" t="s">
        <v>2886</v>
      </c>
      <c r="J58" s="5" t="s">
        <v>3373</v>
      </c>
    </row>
    <row r="59" spans="1:10">
      <c r="A59" s="5">
        <v>58</v>
      </c>
      <c r="B59" s="5" t="s">
        <v>2682</v>
      </c>
      <c r="C59" s="5" t="s">
        <v>90</v>
      </c>
      <c r="D59" s="5" t="s">
        <v>2887</v>
      </c>
      <c r="E59" s="5" t="s">
        <v>2888</v>
      </c>
      <c r="F59" s="5" t="s">
        <v>2827</v>
      </c>
      <c r="G59" s="5" t="s">
        <v>2889</v>
      </c>
      <c r="J59" s="5" t="s">
        <v>3373</v>
      </c>
    </row>
    <row r="60" spans="1:10">
      <c r="A60" s="5">
        <v>59</v>
      </c>
      <c r="B60" s="5" t="s">
        <v>2682</v>
      </c>
      <c r="C60" s="5" t="s">
        <v>90</v>
      </c>
      <c r="D60" s="5" t="s">
        <v>2890</v>
      </c>
      <c r="E60" s="5" t="s">
        <v>2891</v>
      </c>
      <c r="F60" s="5" t="s">
        <v>2823</v>
      </c>
      <c r="G60" s="5" t="s">
        <v>2892</v>
      </c>
      <c r="J60" s="5" t="s">
        <v>3373</v>
      </c>
    </row>
    <row r="61" spans="1:10">
      <c r="A61" s="5">
        <v>60</v>
      </c>
      <c r="B61" s="5" t="s">
        <v>2682</v>
      </c>
      <c r="C61" s="5" t="s">
        <v>90</v>
      </c>
      <c r="D61" s="5" t="s">
        <v>2893</v>
      </c>
      <c r="E61" s="5" t="s">
        <v>2894</v>
      </c>
      <c r="F61" s="5" t="s">
        <v>2834</v>
      </c>
      <c r="G61" s="5" t="s">
        <v>2895</v>
      </c>
      <c r="J61" s="5" t="s">
        <v>3373</v>
      </c>
    </row>
    <row r="62" spans="1:10">
      <c r="A62" s="5">
        <v>61</v>
      </c>
      <c r="B62" s="5" t="s">
        <v>2682</v>
      </c>
      <c r="C62" s="5" t="s">
        <v>90</v>
      </c>
      <c r="D62" s="5" t="s">
        <v>2896</v>
      </c>
      <c r="E62" s="5" t="s">
        <v>2897</v>
      </c>
      <c r="F62" s="5" t="s">
        <v>2860</v>
      </c>
      <c r="G62" s="5" t="s">
        <v>2898</v>
      </c>
      <c r="J62" s="5" t="s">
        <v>3373</v>
      </c>
    </row>
    <row r="63" spans="1:10">
      <c r="A63" s="5">
        <v>62</v>
      </c>
      <c r="B63" s="5" t="s">
        <v>2682</v>
      </c>
      <c r="C63" s="5" t="s">
        <v>90</v>
      </c>
      <c r="D63" s="5" t="s">
        <v>2899</v>
      </c>
      <c r="E63" s="5" t="s">
        <v>2900</v>
      </c>
      <c r="F63" s="5" t="s">
        <v>2901</v>
      </c>
      <c r="G63" s="5" t="s">
        <v>2902</v>
      </c>
      <c r="J63" s="5" t="s">
        <v>3373</v>
      </c>
    </row>
    <row r="64" spans="1:10">
      <c r="A64" s="5">
        <v>63</v>
      </c>
      <c r="B64" s="5" t="s">
        <v>2682</v>
      </c>
      <c r="C64" s="5" t="s">
        <v>90</v>
      </c>
      <c r="D64" s="5" t="s">
        <v>2903</v>
      </c>
      <c r="E64" s="5" t="s">
        <v>2904</v>
      </c>
      <c r="F64" s="5" t="s">
        <v>2905</v>
      </c>
      <c r="G64" s="5" t="s">
        <v>2906</v>
      </c>
      <c r="J64" s="5" t="s">
        <v>3373</v>
      </c>
    </row>
    <row r="65" spans="1:10">
      <c r="A65" s="5">
        <v>64</v>
      </c>
      <c r="B65" s="5" t="s">
        <v>2682</v>
      </c>
      <c r="C65" s="5" t="s">
        <v>90</v>
      </c>
      <c r="D65" s="5" t="s">
        <v>2907</v>
      </c>
      <c r="E65" s="5" t="s">
        <v>2908</v>
      </c>
      <c r="F65" s="5" t="s">
        <v>2909</v>
      </c>
      <c r="G65" s="5" t="s">
        <v>2910</v>
      </c>
      <c r="J65" s="5" t="s">
        <v>3373</v>
      </c>
    </row>
    <row r="66" spans="1:10">
      <c r="A66" s="5">
        <v>65</v>
      </c>
      <c r="B66" s="5" t="s">
        <v>2682</v>
      </c>
      <c r="C66" s="5" t="s">
        <v>90</v>
      </c>
      <c r="D66" s="5" t="s">
        <v>2911</v>
      </c>
      <c r="E66" s="5" t="s">
        <v>2912</v>
      </c>
      <c r="F66" s="5" t="s">
        <v>2913</v>
      </c>
      <c r="G66" s="5" t="s">
        <v>2914</v>
      </c>
      <c r="J66" s="5" t="s">
        <v>3373</v>
      </c>
    </row>
    <row r="67" spans="1:10">
      <c r="A67" s="5">
        <v>66</v>
      </c>
      <c r="B67" s="5" t="s">
        <v>2682</v>
      </c>
      <c r="C67" s="5" t="s">
        <v>90</v>
      </c>
      <c r="D67" s="5" t="s">
        <v>2915</v>
      </c>
      <c r="E67" s="5" t="s">
        <v>2916</v>
      </c>
      <c r="F67" s="5" t="s">
        <v>2917</v>
      </c>
      <c r="G67" s="5" t="s">
        <v>2769</v>
      </c>
      <c r="J67" s="5" t="s">
        <v>3373</v>
      </c>
    </row>
    <row r="68" spans="1:10">
      <c r="A68" s="5">
        <v>67</v>
      </c>
      <c r="B68" s="5" t="s">
        <v>2682</v>
      </c>
      <c r="C68" s="5" t="s">
        <v>90</v>
      </c>
      <c r="D68" s="5" t="s">
        <v>2918</v>
      </c>
      <c r="E68" s="5" t="s">
        <v>2919</v>
      </c>
      <c r="F68" s="5" t="s">
        <v>2920</v>
      </c>
      <c r="G68" s="5" t="s">
        <v>2921</v>
      </c>
      <c r="J68" s="5" t="s">
        <v>3373</v>
      </c>
    </row>
    <row r="69" spans="1:10">
      <c r="A69" s="5">
        <v>68</v>
      </c>
      <c r="B69" s="5" t="s">
        <v>2682</v>
      </c>
      <c r="C69" s="5" t="s">
        <v>90</v>
      </c>
      <c r="D69" s="5" t="s">
        <v>2922</v>
      </c>
      <c r="E69" s="5" t="s">
        <v>2923</v>
      </c>
      <c r="F69" s="5" t="s">
        <v>2924</v>
      </c>
      <c r="G69" s="5" t="s">
        <v>2925</v>
      </c>
      <c r="J69" s="5" t="s">
        <v>3373</v>
      </c>
    </row>
    <row r="70" spans="1:10">
      <c r="A70" s="5">
        <v>69</v>
      </c>
      <c r="B70" s="5" t="s">
        <v>2682</v>
      </c>
      <c r="C70" s="5" t="s">
        <v>90</v>
      </c>
      <c r="D70" s="5" t="s">
        <v>2926</v>
      </c>
      <c r="E70" s="5" t="s">
        <v>2927</v>
      </c>
      <c r="F70" s="5" t="s">
        <v>2928</v>
      </c>
      <c r="G70" s="5" t="s">
        <v>2902</v>
      </c>
      <c r="J70" s="5" t="s">
        <v>3373</v>
      </c>
    </row>
    <row r="71" spans="1:10">
      <c r="A71" s="5">
        <v>70</v>
      </c>
      <c r="B71" s="5" t="s">
        <v>2682</v>
      </c>
      <c r="C71" s="5" t="s">
        <v>90</v>
      </c>
      <c r="D71" s="5" t="s">
        <v>2929</v>
      </c>
      <c r="E71" s="5" t="s">
        <v>2930</v>
      </c>
      <c r="F71" s="5" t="s">
        <v>2931</v>
      </c>
      <c r="G71" s="5" t="s">
        <v>2932</v>
      </c>
      <c r="J71" s="5" t="s">
        <v>3373</v>
      </c>
    </row>
    <row r="72" spans="1:10">
      <c r="A72" s="5">
        <v>71</v>
      </c>
      <c r="B72" s="5" t="s">
        <v>2682</v>
      </c>
      <c r="C72" s="5" t="s">
        <v>90</v>
      </c>
      <c r="D72" s="5" t="s">
        <v>2933</v>
      </c>
      <c r="E72" s="5" t="s">
        <v>2934</v>
      </c>
      <c r="F72" s="5" t="s">
        <v>2935</v>
      </c>
      <c r="G72" s="5" t="s">
        <v>2936</v>
      </c>
      <c r="J72" s="5" t="s">
        <v>3373</v>
      </c>
    </row>
    <row r="73" spans="1:10">
      <c r="A73" s="5">
        <v>72</v>
      </c>
      <c r="B73" s="5" t="s">
        <v>2682</v>
      </c>
      <c r="C73" s="5" t="s">
        <v>90</v>
      </c>
      <c r="D73" s="5" t="s">
        <v>2937</v>
      </c>
      <c r="E73" s="5" t="s">
        <v>2938</v>
      </c>
      <c r="F73" s="5" t="s">
        <v>2939</v>
      </c>
      <c r="G73" s="5" t="s">
        <v>2690</v>
      </c>
      <c r="J73" s="5" t="s">
        <v>3373</v>
      </c>
    </row>
    <row r="74" spans="1:10">
      <c r="A74" s="5">
        <v>73</v>
      </c>
      <c r="B74" s="5" t="s">
        <v>2682</v>
      </c>
      <c r="C74" s="5" t="s">
        <v>90</v>
      </c>
      <c r="D74" s="5" t="s">
        <v>2940</v>
      </c>
      <c r="E74" s="5" t="s">
        <v>2941</v>
      </c>
      <c r="F74" s="5" t="s">
        <v>2942</v>
      </c>
      <c r="G74" s="5" t="s">
        <v>2694</v>
      </c>
      <c r="J74" s="5" t="s">
        <v>3373</v>
      </c>
    </row>
    <row r="75" spans="1:10">
      <c r="A75" s="5">
        <v>74</v>
      </c>
      <c r="B75" s="5" t="s">
        <v>2682</v>
      </c>
      <c r="C75" s="5" t="s">
        <v>90</v>
      </c>
      <c r="D75" s="5" t="s">
        <v>2943</v>
      </c>
      <c r="E75" s="5" t="s">
        <v>2944</v>
      </c>
      <c r="F75" s="5" t="s">
        <v>2945</v>
      </c>
      <c r="G75" s="5" t="s">
        <v>2946</v>
      </c>
      <c r="J75" s="5" t="s">
        <v>3373</v>
      </c>
    </row>
    <row r="76" spans="1:10">
      <c r="A76" s="5">
        <v>75</v>
      </c>
      <c r="B76" s="5" t="s">
        <v>2682</v>
      </c>
      <c r="C76" s="5" t="s">
        <v>90</v>
      </c>
      <c r="D76" s="5" t="s">
        <v>2947</v>
      </c>
      <c r="E76" s="5" t="s">
        <v>2948</v>
      </c>
      <c r="F76" s="5" t="s">
        <v>2949</v>
      </c>
      <c r="G76" s="5" t="s">
        <v>2950</v>
      </c>
      <c r="J76" s="5" t="s">
        <v>3373</v>
      </c>
    </row>
    <row r="77" spans="1:10">
      <c r="A77" s="5">
        <v>76</v>
      </c>
      <c r="B77" s="5" t="s">
        <v>2682</v>
      </c>
      <c r="C77" s="5" t="s">
        <v>90</v>
      </c>
      <c r="D77" s="5" t="s">
        <v>2951</v>
      </c>
      <c r="E77" s="5" t="s">
        <v>2952</v>
      </c>
      <c r="F77" s="5" t="s">
        <v>2953</v>
      </c>
      <c r="G77" s="5" t="s">
        <v>2954</v>
      </c>
      <c r="J77" s="5" t="s">
        <v>3373</v>
      </c>
    </row>
    <row r="78" spans="1:10">
      <c r="A78" s="5">
        <v>77</v>
      </c>
      <c r="B78" s="5" t="s">
        <v>2682</v>
      </c>
      <c r="C78" s="5" t="s">
        <v>90</v>
      </c>
      <c r="D78" s="5" t="s">
        <v>2955</v>
      </c>
      <c r="E78" s="5" t="s">
        <v>2956</v>
      </c>
      <c r="F78" s="5" t="s">
        <v>2827</v>
      </c>
      <c r="G78" s="5" t="s">
        <v>2957</v>
      </c>
      <c r="J78" s="5" t="s">
        <v>3373</v>
      </c>
    </row>
    <row r="79" spans="1:10">
      <c r="A79" s="5">
        <v>78</v>
      </c>
      <c r="B79" s="5" t="s">
        <v>2682</v>
      </c>
      <c r="C79" s="5" t="s">
        <v>90</v>
      </c>
      <c r="D79" s="5" t="s">
        <v>2958</v>
      </c>
      <c r="E79" s="5" t="s">
        <v>2959</v>
      </c>
      <c r="F79" s="5" t="s">
        <v>2823</v>
      </c>
      <c r="G79" s="5" t="s">
        <v>2960</v>
      </c>
      <c r="J79" s="5" t="s">
        <v>3373</v>
      </c>
    </row>
    <row r="80" spans="1:10">
      <c r="A80" s="5">
        <v>79</v>
      </c>
      <c r="B80" s="5" t="s">
        <v>2682</v>
      </c>
      <c r="C80" s="5" t="s">
        <v>90</v>
      </c>
      <c r="D80" s="5" t="s">
        <v>2961</v>
      </c>
      <c r="E80" s="5" t="s">
        <v>2962</v>
      </c>
      <c r="F80" s="5" t="s">
        <v>2963</v>
      </c>
      <c r="G80" s="5" t="s">
        <v>2730</v>
      </c>
      <c r="J80" s="5" t="s">
        <v>3373</v>
      </c>
    </row>
    <row r="81" spans="1:10">
      <c r="A81" s="5">
        <v>80</v>
      </c>
      <c r="B81" s="5" t="s">
        <v>2682</v>
      </c>
      <c r="C81" s="5" t="s">
        <v>90</v>
      </c>
      <c r="D81" s="5" t="s">
        <v>2964</v>
      </c>
      <c r="E81" s="5" t="s">
        <v>2965</v>
      </c>
      <c r="F81" s="5" t="s">
        <v>2966</v>
      </c>
      <c r="G81" s="5" t="s">
        <v>2868</v>
      </c>
      <c r="J81" s="5" t="s">
        <v>3373</v>
      </c>
    </row>
    <row r="82" spans="1:10">
      <c r="A82" s="5">
        <v>81</v>
      </c>
      <c r="B82" s="5" t="s">
        <v>2682</v>
      </c>
      <c r="C82" s="5" t="s">
        <v>90</v>
      </c>
      <c r="D82" s="5" t="s">
        <v>2967</v>
      </c>
      <c r="E82" s="5" t="s">
        <v>2968</v>
      </c>
      <c r="F82" s="5" t="s">
        <v>2969</v>
      </c>
      <c r="G82" s="5" t="s">
        <v>2757</v>
      </c>
      <c r="J82" s="5" t="s">
        <v>3373</v>
      </c>
    </row>
    <row r="83" spans="1:10">
      <c r="A83" s="5">
        <v>82</v>
      </c>
      <c r="B83" s="5" t="s">
        <v>2682</v>
      </c>
      <c r="C83" s="5" t="s">
        <v>90</v>
      </c>
      <c r="D83" s="5" t="s">
        <v>2970</v>
      </c>
      <c r="E83" s="5" t="s">
        <v>2971</v>
      </c>
      <c r="F83" s="5" t="s">
        <v>2972</v>
      </c>
      <c r="G83" s="5" t="s">
        <v>2769</v>
      </c>
      <c r="J83" s="5" t="s">
        <v>3373</v>
      </c>
    </row>
    <row r="84" spans="1:10">
      <c r="A84" s="5">
        <v>83</v>
      </c>
      <c r="B84" s="5" t="s">
        <v>2682</v>
      </c>
      <c r="C84" s="5" t="s">
        <v>90</v>
      </c>
      <c r="D84" s="5" t="s">
        <v>2973</v>
      </c>
      <c r="E84" s="5" t="s">
        <v>2974</v>
      </c>
      <c r="F84" s="5" t="s">
        <v>2975</v>
      </c>
      <c r="G84" s="5" t="s">
        <v>2769</v>
      </c>
      <c r="J84" s="5" t="s">
        <v>3373</v>
      </c>
    </row>
    <row r="85" spans="1:10">
      <c r="A85" s="5">
        <v>84</v>
      </c>
      <c r="B85" s="5" t="s">
        <v>2682</v>
      </c>
      <c r="C85" s="5" t="s">
        <v>90</v>
      </c>
      <c r="D85" s="5" t="s">
        <v>2976</v>
      </c>
      <c r="E85" s="5" t="s">
        <v>2974</v>
      </c>
      <c r="F85" s="5" t="s">
        <v>2975</v>
      </c>
      <c r="G85" s="5" t="s">
        <v>2757</v>
      </c>
      <c r="J85" s="5" t="s">
        <v>3373</v>
      </c>
    </row>
    <row r="86" spans="1:10">
      <c r="A86" s="5">
        <v>85</v>
      </c>
      <c r="B86" s="5" t="s">
        <v>2682</v>
      </c>
      <c r="C86" s="5" t="s">
        <v>90</v>
      </c>
      <c r="D86" s="5" t="s">
        <v>2977</v>
      </c>
      <c r="E86" s="5" t="s">
        <v>2978</v>
      </c>
      <c r="F86" s="5" t="s">
        <v>2979</v>
      </c>
      <c r="G86" s="5" t="s">
        <v>2686</v>
      </c>
      <c r="J86" s="5" t="s">
        <v>3373</v>
      </c>
    </row>
    <row r="87" spans="1:10">
      <c r="A87" s="5">
        <v>86</v>
      </c>
      <c r="B87" s="5" t="s">
        <v>2682</v>
      </c>
      <c r="C87" s="5" t="s">
        <v>90</v>
      </c>
      <c r="D87" s="5" t="s">
        <v>2980</v>
      </c>
      <c r="E87" s="5" t="s">
        <v>2981</v>
      </c>
      <c r="F87" s="5" t="s">
        <v>2982</v>
      </c>
      <c r="G87" s="5" t="s">
        <v>2876</v>
      </c>
      <c r="J87" s="5" t="s">
        <v>3373</v>
      </c>
    </row>
    <row r="88" spans="1:10">
      <c r="A88" s="5">
        <v>87</v>
      </c>
      <c r="B88" s="5" t="s">
        <v>2682</v>
      </c>
      <c r="C88" s="5" t="s">
        <v>90</v>
      </c>
      <c r="D88" s="5" t="s">
        <v>2983</v>
      </c>
      <c r="E88" s="5" t="s">
        <v>2984</v>
      </c>
      <c r="F88" s="5" t="s">
        <v>2985</v>
      </c>
      <c r="G88" s="5" t="s">
        <v>2709</v>
      </c>
      <c r="J88" s="5" t="s">
        <v>3373</v>
      </c>
    </row>
    <row r="89" spans="1:10">
      <c r="A89" s="5">
        <v>88</v>
      </c>
      <c r="B89" s="5" t="s">
        <v>2682</v>
      </c>
      <c r="C89" s="5" t="s">
        <v>90</v>
      </c>
      <c r="D89" s="5" t="s">
        <v>2986</v>
      </c>
      <c r="E89" s="5" t="s">
        <v>2987</v>
      </c>
      <c r="F89" s="5" t="s">
        <v>2988</v>
      </c>
      <c r="G89" s="5" t="s">
        <v>2925</v>
      </c>
      <c r="J89" s="5" t="s">
        <v>3373</v>
      </c>
    </row>
    <row r="90" spans="1:10">
      <c r="A90" s="5">
        <v>89</v>
      </c>
      <c r="B90" s="5" t="s">
        <v>2682</v>
      </c>
      <c r="C90" s="5" t="s">
        <v>90</v>
      </c>
      <c r="D90" s="5" t="s">
        <v>2989</v>
      </c>
      <c r="E90" s="5" t="s">
        <v>2990</v>
      </c>
      <c r="F90" s="5" t="s">
        <v>2991</v>
      </c>
      <c r="G90" s="5" t="s">
        <v>2876</v>
      </c>
      <c r="J90" s="5" t="s">
        <v>3373</v>
      </c>
    </row>
    <row r="91" spans="1:10">
      <c r="A91" s="5">
        <v>90</v>
      </c>
      <c r="B91" s="5" t="s">
        <v>2682</v>
      </c>
      <c r="C91" s="5" t="s">
        <v>90</v>
      </c>
      <c r="D91" s="5" t="s">
        <v>2992</v>
      </c>
      <c r="E91" s="5" t="s">
        <v>2993</v>
      </c>
      <c r="F91" s="5" t="s">
        <v>2994</v>
      </c>
      <c r="G91" s="5" t="s">
        <v>2995</v>
      </c>
      <c r="J91" s="5" t="s">
        <v>3373</v>
      </c>
    </row>
    <row r="92" spans="1:10">
      <c r="A92" s="5">
        <v>91</v>
      </c>
      <c r="B92" s="5" t="s">
        <v>2682</v>
      </c>
      <c r="C92" s="5" t="s">
        <v>90</v>
      </c>
      <c r="D92" s="5" t="s">
        <v>2996</v>
      </c>
      <c r="E92" s="5" t="s">
        <v>2997</v>
      </c>
      <c r="F92" s="5" t="s">
        <v>2998</v>
      </c>
      <c r="G92" s="5" t="s">
        <v>2686</v>
      </c>
      <c r="J92" s="5" t="s">
        <v>3373</v>
      </c>
    </row>
    <row r="93" spans="1:10">
      <c r="A93" s="5">
        <v>92</v>
      </c>
      <c r="B93" s="5" t="s">
        <v>2682</v>
      </c>
      <c r="C93" s="5" t="s">
        <v>90</v>
      </c>
      <c r="D93" s="5" t="s">
        <v>2999</v>
      </c>
      <c r="E93" s="5" t="s">
        <v>3000</v>
      </c>
      <c r="F93" s="5" t="s">
        <v>3001</v>
      </c>
      <c r="G93" s="5" t="s">
        <v>3002</v>
      </c>
      <c r="J93" s="5" t="s">
        <v>3373</v>
      </c>
    </row>
    <row r="94" spans="1:10">
      <c r="A94" s="5">
        <v>93</v>
      </c>
      <c r="B94" s="5" t="s">
        <v>2682</v>
      </c>
      <c r="C94" s="5" t="s">
        <v>90</v>
      </c>
      <c r="D94" s="5" t="s">
        <v>3003</v>
      </c>
      <c r="E94" s="5" t="s">
        <v>3004</v>
      </c>
      <c r="F94" s="5" t="s">
        <v>3005</v>
      </c>
      <c r="G94" s="5" t="s">
        <v>2686</v>
      </c>
      <c r="J94" s="5" t="s">
        <v>3373</v>
      </c>
    </row>
    <row r="95" spans="1:10">
      <c r="A95" s="5">
        <v>94</v>
      </c>
      <c r="B95" s="5" t="s">
        <v>2682</v>
      </c>
      <c r="C95" s="5" t="s">
        <v>90</v>
      </c>
      <c r="D95" s="5" t="s">
        <v>3006</v>
      </c>
      <c r="E95" s="5" t="s">
        <v>3007</v>
      </c>
      <c r="F95" s="5" t="s">
        <v>3008</v>
      </c>
      <c r="G95" s="5" t="s">
        <v>2757</v>
      </c>
      <c r="H95" s="5" t="s">
        <v>3009</v>
      </c>
      <c r="J95" s="5" t="s">
        <v>3373</v>
      </c>
    </row>
    <row r="96" spans="1:10">
      <c r="A96" s="5">
        <v>95</v>
      </c>
      <c r="B96" s="5" t="s">
        <v>2682</v>
      </c>
      <c r="C96" s="5" t="s">
        <v>90</v>
      </c>
      <c r="D96" s="5" t="s">
        <v>3010</v>
      </c>
      <c r="E96" s="5" t="s">
        <v>3011</v>
      </c>
      <c r="F96" s="5" t="s">
        <v>3012</v>
      </c>
      <c r="G96" s="5" t="s">
        <v>3013</v>
      </c>
      <c r="J96" s="5" t="s">
        <v>3373</v>
      </c>
    </row>
    <row r="97" spans="1:10">
      <c r="A97" s="5">
        <v>96</v>
      </c>
      <c r="B97" s="5" t="s">
        <v>2682</v>
      </c>
      <c r="C97" s="5" t="s">
        <v>90</v>
      </c>
      <c r="D97" s="5" t="s">
        <v>3014</v>
      </c>
      <c r="E97" s="5" t="s">
        <v>3015</v>
      </c>
      <c r="F97" s="5" t="s">
        <v>3016</v>
      </c>
      <c r="G97" s="5" t="s">
        <v>2757</v>
      </c>
      <c r="J97" s="5" t="s">
        <v>3373</v>
      </c>
    </row>
    <row r="98" spans="1:10">
      <c r="A98" s="5">
        <v>97</v>
      </c>
      <c r="B98" s="5" t="s">
        <v>2682</v>
      </c>
      <c r="C98" s="5" t="s">
        <v>90</v>
      </c>
      <c r="D98" s="5" t="s">
        <v>3017</v>
      </c>
      <c r="E98" s="5" t="s">
        <v>3018</v>
      </c>
      <c r="F98" s="5" t="s">
        <v>3019</v>
      </c>
      <c r="G98" s="5" t="s">
        <v>3020</v>
      </c>
      <c r="J98" s="5" t="s">
        <v>3373</v>
      </c>
    </row>
    <row r="99" spans="1:10">
      <c r="A99" s="5">
        <v>98</v>
      </c>
      <c r="B99" s="5" t="s">
        <v>2682</v>
      </c>
      <c r="C99" s="5" t="s">
        <v>90</v>
      </c>
      <c r="D99" s="5" t="s">
        <v>3021</v>
      </c>
      <c r="E99" s="5" t="s">
        <v>3022</v>
      </c>
      <c r="F99" s="5" t="s">
        <v>3023</v>
      </c>
      <c r="G99" s="5" t="s">
        <v>2813</v>
      </c>
      <c r="J99" s="5" t="s">
        <v>3373</v>
      </c>
    </row>
    <row r="100" spans="1:10">
      <c r="A100" s="5">
        <v>99</v>
      </c>
      <c r="B100" s="5" t="s">
        <v>2682</v>
      </c>
      <c r="C100" s="5" t="s">
        <v>90</v>
      </c>
      <c r="D100" s="5" t="s">
        <v>3024</v>
      </c>
      <c r="E100" s="5" t="s">
        <v>3025</v>
      </c>
      <c r="F100" s="5" t="s">
        <v>3026</v>
      </c>
      <c r="G100" s="5" t="s">
        <v>2730</v>
      </c>
      <c r="J100" s="5" t="s">
        <v>3373</v>
      </c>
    </row>
    <row r="101" spans="1:10">
      <c r="A101" s="5">
        <v>100</v>
      </c>
      <c r="B101" s="5" t="s">
        <v>2682</v>
      </c>
      <c r="C101" s="5" t="s">
        <v>90</v>
      </c>
      <c r="D101" s="5" t="s">
        <v>3027</v>
      </c>
      <c r="E101" s="5" t="s">
        <v>3028</v>
      </c>
      <c r="F101" s="5" t="s">
        <v>3029</v>
      </c>
      <c r="G101" s="5" t="s">
        <v>2690</v>
      </c>
      <c r="J101" s="5" t="s">
        <v>3373</v>
      </c>
    </row>
    <row r="102" spans="1:10">
      <c r="A102" s="5">
        <v>101</v>
      </c>
      <c r="B102" s="5" t="s">
        <v>2682</v>
      </c>
      <c r="C102" s="5" t="s">
        <v>90</v>
      </c>
      <c r="D102" s="5" t="s">
        <v>3030</v>
      </c>
      <c r="E102" s="5" t="s">
        <v>3031</v>
      </c>
      <c r="F102" s="5" t="s">
        <v>3032</v>
      </c>
      <c r="G102" s="5" t="s">
        <v>2713</v>
      </c>
      <c r="J102" s="5" t="s">
        <v>3373</v>
      </c>
    </row>
    <row r="103" spans="1:10">
      <c r="A103" s="5">
        <v>102</v>
      </c>
      <c r="B103" s="5" t="s">
        <v>2682</v>
      </c>
      <c r="C103" s="5" t="s">
        <v>90</v>
      </c>
      <c r="D103" s="5" t="s">
        <v>3033</v>
      </c>
      <c r="E103" s="5" t="s">
        <v>3034</v>
      </c>
      <c r="F103" s="5" t="s">
        <v>3035</v>
      </c>
      <c r="G103" s="5" t="s">
        <v>3036</v>
      </c>
      <c r="J103" s="5" t="s">
        <v>3373</v>
      </c>
    </row>
    <row r="104" spans="1:10">
      <c r="A104" s="5">
        <v>103</v>
      </c>
      <c r="B104" s="5" t="s">
        <v>2682</v>
      </c>
      <c r="C104" s="5" t="s">
        <v>90</v>
      </c>
      <c r="D104" s="5" t="s">
        <v>3037</v>
      </c>
      <c r="E104" s="5" t="s">
        <v>3038</v>
      </c>
      <c r="F104" s="5" t="s">
        <v>3039</v>
      </c>
      <c r="G104" s="5" t="s">
        <v>3040</v>
      </c>
      <c r="J104" s="5" t="s">
        <v>3373</v>
      </c>
    </row>
    <row r="105" spans="1:10">
      <c r="A105" s="5">
        <v>104</v>
      </c>
      <c r="B105" s="5" t="s">
        <v>2682</v>
      </c>
      <c r="C105" s="5" t="s">
        <v>90</v>
      </c>
      <c r="D105" s="5" t="s">
        <v>3041</v>
      </c>
      <c r="E105" s="5" t="s">
        <v>3042</v>
      </c>
      <c r="F105" s="5" t="s">
        <v>3043</v>
      </c>
      <c r="G105" s="5" t="s">
        <v>2686</v>
      </c>
      <c r="H105" s="5" t="s">
        <v>3044</v>
      </c>
      <c r="J105" s="5" t="s">
        <v>3373</v>
      </c>
    </row>
    <row r="106" spans="1:10">
      <c r="A106" s="5">
        <v>105</v>
      </c>
      <c r="B106" s="5" t="s">
        <v>2682</v>
      </c>
      <c r="C106" s="5" t="s">
        <v>90</v>
      </c>
      <c r="D106" s="5" t="s">
        <v>3045</v>
      </c>
      <c r="E106" s="5" t="s">
        <v>3046</v>
      </c>
      <c r="F106" s="5" t="s">
        <v>3047</v>
      </c>
      <c r="G106" s="5" t="s">
        <v>2753</v>
      </c>
      <c r="J106" s="5" t="s">
        <v>3373</v>
      </c>
    </row>
    <row r="107" spans="1:10">
      <c r="A107" s="5">
        <v>106</v>
      </c>
      <c r="B107" s="5" t="s">
        <v>2682</v>
      </c>
      <c r="C107" s="5" t="s">
        <v>90</v>
      </c>
      <c r="D107" s="5" t="s">
        <v>3048</v>
      </c>
      <c r="E107" s="5" t="s">
        <v>3049</v>
      </c>
      <c r="F107" s="5" t="s">
        <v>3050</v>
      </c>
      <c r="G107" s="5" t="s">
        <v>2690</v>
      </c>
      <c r="J107" s="5" t="s">
        <v>3373</v>
      </c>
    </row>
    <row r="108" spans="1:10">
      <c r="A108" s="5">
        <v>107</v>
      </c>
      <c r="B108" s="5" t="s">
        <v>2682</v>
      </c>
      <c r="C108" s="5" t="s">
        <v>90</v>
      </c>
      <c r="D108" s="5" t="s">
        <v>3051</v>
      </c>
      <c r="E108" s="5" t="s">
        <v>3052</v>
      </c>
      <c r="F108" s="5" t="s">
        <v>3053</v>
      </c>
      <c r="G108" s="5" t="s">
        <v>2738</v>
      </c>
      <c r="H108" s="5" t="s">
        <v>3054</v>
      </c>
      <c r="J108" s="5" t="s">
        <v>3373</v>
      </c>
    </row>
    <row r="109" spans="1:10">
      <c r="A109" s="5">
        <v>108</v>
      </c>
      <c r="B109" s="5" t="s">
        <v>2682</v>
      </c>
      <c r="C109" s="5" t="s">
        <v>90</v>
      </c>
      <c r="D109" s="5" t="s">
        <v>3055</v>
      </c>
      <c r="E109" s="5" t="s">
        <v>3056</v>
      </c>
      <c r="F109" s="5" t="s">
        <v>3057</v>
      </c>
      <c r="G109" s="5" t="s">
        <v>2761</v>
      </c>
      <c r="J109" s="5" t="s">
        <v>3373</v>
      </c>
    </row>
    <row r="110" spans="1:10">
      <c r="A110" s="5">
        <v>109</v>
      </c>
      <c r="B110" s="5" t="s">
        <v>2682</v>
      </c>
      <c r="C110" s="5" t="s">
        <v>90</v>
      </c>
      <c r="D110" s="5" t="s">
        <v>3058</v>
      </c>
      <c r="E110" s="5" t="s">
        <v>3059</v>
      </c>
      <c r="F110" s="5" t="s">
        <v>3060</v>
      </c>
      <c r="G110" s="5" t="s">
        <v>2761</v>
      </c>
      <c r="J110" s="5" t="s">
        <v>3373</v>
      </c>
    </row>
    <row r="111" spans="1:10">
      <c r="A111" s="5">
        <v>110</v>
      </c>
      <c r="B111" s="5" t="s">
        <v>2682</v>
      </c>
      <c r="C111" s="5" t="s">
        <v>90</v>
      </c>
      <c r="D111" s="5" t="s">
        <v>3061</v>
      </c>
      <c r="E111" s="5" t="s">
        <v>3062</v>
      </c>
      <c r="F111" s="5" t="s">
        <v>3063</v>
      </c>
      <c r="G111" s="5" t="s">
        <v>2932</v>
      </c>
      <c r="J111" s="5" t="s">
        <v>3373</v>
      </c>
    </row>
    <row r="112" spans="1:10">
      <c r="A112" s="5">
        <v>111</v>
      </c>
      <c r="B112" s="5" t="s">
        <v>2682</v>
      </c>
      <c r="C112" s="5" t="s">
        <v>90</v>
      </c>
      <c r="D112" s="5" t="s">
        <v>3064</v>
      </c>
      <c r="E112" s="5" t="s">
        <v>3065</v>
      </c>
      <c r="F112" s="5" t="s">
        <v>3066</v>
      </c>
      <c r="G112" s="5" t="s">
        <v>3067</v>
      </c>
      <c r="J112" s="5" t="s">
        <v>3373</v>
      </c>
    </row>
    <row r="113" spans="1:10">
      <c r="A113" s="5">
        <v>112</v>
      </c>
      <c r="B113" s="5" t="s">
        <v>2682</v>
      </c>
      <c r="C113" s="5" t="s">
        <v>90</v>
      </c>
      <c r="D113" s="5" t="s">
        <v>3068</v>
      </c>
      <c r="E113" s="5" t="s">
        <v>3065</v>
      </c>
      <c r="F113" s="5" t="s">
        <v>3069</v>
      </c>
      <c r="G113" s="5" t="s">
        <v>3036</v>
      </c>
      <c r="J113" s="5" t="s">
        <v>3373</v>
      </c>
    </row>
    <row r="114" spans="1:10">
      <c r="A114" s="5">
        <v>113</v>
      </c>
      <c r="B114" s="5" t="s">
        <v>2682</v>
      </c>
      <c r="C114" s="5" t="s">
        <v>90</v>
      </c>
      <c r="D114" s="5" t="s">
        <v>3070</v>
      </c>
      <c r="E114" s="5" t="s">
        <v>3071</v>
      </c>
      <c r="F114" s="5" t="s">
        <v>3072</v>
      </c>
      <c r="G114" s="5" t="s">
        <v>3040</v>
      </c>
      <c r="J114" s="5" t="s">
        <v>3373</v>
      </c>
    </row>
    <row r="115" spans="1:10">
      <c r="A115" s="5">
        <v>114</v>
      </c>
      <c r="B115" s="5" t="s">
        <v>2682</v>
      </c>
      <c r="C115" s="5" t="s">
        <v>90</v>
      </c>
      <c r="D115" s="5" t="s">
        <v>3073</v>
      </c>
      <c r="E115" s="5" t="s">
        <v>3074</v>
      </c>
      <c r="F115" s="5" t="s">
        <v>3075</v>
      </c>
      <c r="G115" s="5" t="s">
        <v>2757</v>
      </c>
      <c r="J115" s="5" t="s">
        <v>3373</v>
      </c>
    </row>
    <row r="116" spans="1:10">
      <c r="A116" s="5">
        <v>115</v>
      </c>
      <c r="B116" s="5" t="s">
        <v>2682</v>
      </c>
      <c r="C116" s="5" t="s">
        <v>90</v>
      </c>
      <c r="D116" s="5" t="s">
        <v>3076</v>
      </c>
      <c r="E116" s="5" t="s">
        <v>3077</v>
      </c>
      <c r="F116" s="5" t="s">
        <v>3078</v>
      </c>
      <c r="G116" s="5" t="s">
        <v>2757</v>
      </c>
      <c r="J116" s="5" t="s">
        <v>3373</v>
      </c>
    </row>
    <row r="117" spans="1:10">
      <c r="A117" s="5">
        <v>116</v>
      </c>
      <c r="B117" s="5" t="s">
        <v>2682</v>
      </c>
      <c r="C117" s="5" t="s">
        <v>90</v>
      </c>
      <c r="D117" s="5" t="s">
        <v>3079</v>
      </c>
      <c r="E117" s="5" t="s">
        <v>3080</v>
      </c>
      <c r="F117" s="5" t="s">
        <v>3081</v>
      </c>
      <c r="G117" s="5" t="s">
        <v>2769</v>
      </c>
      <c r="J117" s="5" t="s">
        <v>3373</v>
      </c>
    </row>
    <row r="118" spans="1:10">
      <c r="A118" s="5">
        <v>117</v>
      </c>
      <c r="B118" s="5" t="s">
        <v>2682</v>
      </c>
      <c r="C118" s="5" t="s">
        <v>90</v>
      </c>
      <c r="D118" s="5" t="s">
        <v>3082</v>
      </c>
      <c r="E118" s="5" t="s">
        <v>3083</v>
      </c>
      <c r="F118" s="5" t="s">
        <v>3084</v>
      </c>
      <c r="G118" s="5" t="s">
        <v>2749</v>
      </c>
      <c r="H118" s="5" t="s">
        <v>3085</v>
      </c>
      <c r="J118" s="5" t="s">
        <v>3373</v>
      </c>
    </row>
    <row r="119" spans="1:10">
      <c r="A119" s="5">
        <v>118</v>
      </c>
      <c r="B119" s="5" t="s">
        <v>2682</v>
      </c>
      <c r="C119" s="5" t="s">
        <v>90</v>
      </c>
      <c r="D119" s="5" t="s">
        <v>3086</v>
      </c>
      <c r="E119" s="5" t="s">
        <v>3087</v>
      </c>
      <c r="F119" s="5" t="s">
        <v>3088</v>
      </c>
      <c r="G119" s="5" t="s">
        <v>2686</v>
      </c>
      <c r="J119" s="5" t="s">
        <v>3373</v>
      </c>
    </row>
    <row r="120" spans="1:10">
      <c r="A120" s="5">
        <v>119</v>
      </c>
      <c r="B120" s="5" t="s">
        <v>2682</v>
      </c>
      <c r="C120" s="5" t="s">
        <v>90</v>
      </c>
      <c r="D120" s="5" t="s">
        <v>3089</v>
      </c>
      <c r="E120" s="5" t="s">
        <v>3090</v>
      </c>
      <c r="F120" s="5" t="s">
        <v>3091</v>
      </c>
      <c r="G120" s="5" t="s">
        <v>2769</v>
      </c>
      <c r="J120" s="5" t="s">
        <v>3373</v>
      </c>
    </row>
    <row r="121" spans="1:10">
      <c r="A121" s="5">
        <v>120</v>
      </c>
      <c r="B121" s="5" t="s">
        <v>2682</v>
      </c>
      <c r="C121" s="5" t="s">
        <v>90</v>
      </c>
      <c r="D121" s="5" t="s">
        <v>3092</v>
      </c>
      <c r="E121" s="5" t="s">
        <v>3093</v>
      </c>
      <c r="F121" s="5" t="s">
        <v>3094</v>
      </c>
      <c r="G121" s="5" t="s">
        <v>3095</v>
      </c>
      <c r="H121" s="5" t="s">
        <v>3096</v>
      </c>
      <c r="J121" s="5" t="s">
        <v>3373</v>
      </c>
    </row>
    <row r="122" spans="1:10">
      <c r="A122" s="5">
        <v>121</v>
      </c>
      <c r="B122" s="5" t="s">
        <v>2682</v>
      </c>
      <c r="C122" s="5" t="s">
        <v>90</v>
      </c>
      <c r="D122" s="5" t="s">
        <v>3097</v>
      </c>
      <c r="E122" s="5" t="s">
        <v>3098</v>
      </c>
      <c r="F122" s="5" t="s">
        <v>3099</v>
      </c>
      <c r="G122" s="5" t="s">
        <v>2686</v>
      </c>
      <c r="J122" s="5" t="s">
        <v>3373</v>
      </c>
    </row>
    <row r="123" spans="1:10">
      <c r="A123" s="5">
        <v>122</v>
      </c>
      <c r="B123" s="5" t="s">
        <v>2682</v>
      </c>
      <c r="C123" s="5" t="s">
        <v>90</v>
      </c>
      <c r="D123" s="5" t="s">
        <v>3100</v>
      </c>
      <c r="E123" s="5" t="s">
        <v>3101</v>
      </c>
      <c r="F123" s="5" t="s">
        <v>3102</v>
      </c>
      <c r="G123" s="5" t="s">
        <v>3103</v>
      </c>
      <c r="J123" s="5" t="s">
        <v>3373</v>
      </c>
    </row>
    <row r="124" spans="1:10">
      <c r="A124" s="5">
        <v>123</v>
      </c>
      <c r="B124" s="5" t="s">
        <v>2682</v>
      </c>
      <c r="C124" s="5" t="s">
        <v>90</v>
      </c>
      <c r="D124" s="5" t="s">
        <v>3104</v>
      </c>
      <c r="E124" s="5" t="s">
        <v>3105</v>
      </c>
      <c r="F124" s="5" t="s">
        <v>3106</v>
      </c>
      <c r="G124" s="5" t="s">
        <v>3103</v>
      </c>
      <c r="J124" s="5" t="s">
        <v>3373</v>
      </c>
    </row>
    <row r="125" spans="1:10">
      <c r="A125" s="5">
        <v>124</v>
      </c>
      <c r="B125" s="5" t="s">
        <v>2682</v>
      </c>
      <c r="C125" s="5" t="s">
        <v>90</v>
      </c>
      <c r="D125" s="5" t="s">
        <v>3107</v>
      </c>
      <c r="E125" s="5" t="s">
        <v>3108</v>
      </c>
      <c r="F125" s="5" t="s">
        <v>3109</v>
      </c>
      <c r="G125" s="5" t="s">
        <v>2936</v>
      </c>
      <c r="J125" s="5" t="s">
        <v>3373</v>
      </c>
    </row>
    <row r="126" spans="1:10">
      <c r="A126" s="5">
        <v>125</v>
      </c>
      <c r="B126" s="5" t="s">
        <v>2682</v>
      </c>
      <c r="C126" s="5" t="s">
        <v>90</v>
      </c>
      <c r="D126" s="5" t="s">
        <v>3110</v>
      </c>
      <c r="E126" s="5" t="s">
        <v>3111</v>
      </c>
      <c r="F126" s="5" t="s">
        <v>3112</v>
      </c>
      <c r="G126" s="5" t="s">
        <v>2753</v>
      </c>
      <c r="J126" s="5" t="s">
        <v>3373</v>
      </c>
    </row>
    <row r="127" spans="1:10">
      <c r="A127" s="5">
        <v>126</v>
      </c>
      <c r="B127" s="5" t="s">
        <v>2682</v>
      </c>
      <c r="C127" s="5" t="s">
        <v>90</v>
      </c>
      <c r="D127" s="5" t="s">
        <v>3113</v>
      </c>
      <c r="E127" s="5" t="s">
        <v>3114</v>
      </c>
      <c r="F127" s="5" t="s">
        <v>3115</v>
      </c>
      <c r="G127" s="5" t="s">
        <v>2906</v>
      </c>
      <c r="J127" s="5" t="s">
        <v>3373</v>
      </c>
    </row>
    <row r="128" spans="1:10">
      <c r="A128" s="5">
        <v>127</v>
      </c>
      <c r="B128" s="5" t="s">
        <v>2682</v>
      </c>
      <c r="C128" s="5" t="s">
        <v>90</v>
      </c>
      <c r="D128" s="5" t="s">
        <v>3116</v>
      </c>
      <c r="E128" s="5" t="s">
        <v>3117</v>
      </c>
      <c r="F128" s="5" t="s">
        <v>3118</v>
      </c>
      <c r="G128" s="5" t="s">
        <v>2954</v>
      </c>
      <c r="H128" s="5" t="s">
        <v>3119</v>
      </c>
      <c r="J128" s="5" t="s">
        <v>3373</v>
      </c>
    </row>
    <row r="129" spans="1:10">
      <c r="A129" s="5">
        <v>128</v>
      </c>
      <c r="B129" s="5" t="s">
        <v>2682</v>
      </c>
      <c r="C129" s="5" t="s">
        <v>90</v>
      </c>
      <c r="D129" s="5" t="s">
        <v>3120</v>
      </c>
      <c r="E129" s="5" t="s">
        <v>3121</v>
      </c>
      <c r="F129" s="5" t="s">
        <v>3122</v>
      </c>
      <c r="G129" s="5" t="s">
        <v>2757</v>
      </c>
      <c r="J129" s="5" t="s">
        <v>3373</v>
      </c>
    </row>
    <row r="130" spans="1:10">
      <c r="A130" s="5">
        <v>129</v>
      </c>
      <c r="B130" s="5" t="s">
        <v>2682</v>
      </c>
      <c r="C130" s="5" t="s">
        <v>90</v>
      </c>
      <c r="D130" s="5" t="s">
        <v>3123</v>
      </c>
      <c r="E130" s="5" t="s">
        <v>3124</v>
      </c>
      <c r="F130" s="5" t="s">
        <v>3125</v>
      </c>
      <c r="G130" s="5" t="s">
        <v>3040</v>
      </c>
      <c r="J130" s="5" t="s">
        <v>3373</v>
      </c>
    </row>
    <row r="131" spans="1:10">
      <c r="A131" s="5">
        <v>130</v>
      </c>
      <c r="B131" s="5" t="s">
        <v>2682</v>
      </c>
      <c r="C131" s="5" t="s">
        <v>90</v>
      </c>
      <c r="D131" s="5" t="s">
        <v>3126</v>
      </c>
      <c r="E131" s="5" t="s">
        <v>3127</v>
      </c>
      <c r="F131" s="5" t="s">
        <v>3128</v>
      </c>
      <c r="G131" s="5" t="s">
        <v>2753</v>
      </c>
      <c r="J131" s="5" t="s">
        <v>3373</v>
      </c>
    </row>
    <row r="132" spans="1:10">
      <c r="A132" s="5">
        <v>131</v>
      </c>
      <c r="B132" s="5" t="s">
        <v>2682</v>
      </c>
      <c r="C132" s="5" t="s">
        <v>90</v>
      </c>
      <c r="D132" s="5" t="s">
        <v>3129</v>
      </c>
      <c r="E132" s="5" t="s">
        <v>3130</v>
      </c>
      <c r="F132" s="5" t="s">
        <v>3131</v>
      </c>
      <c r="G132" s="5" t="s">
        <v>2738</v>
      </c>
      <c r="J132" s="5" t="s">
        <v>3373</v>
      </c>
    </row>
    <row r="133" spans="1:10">
      <c r="A133" s="5">
        <v>132</v>
      </c>
      <c r="B133" s="5" t="s">
        <v>2682</v>
      </c>
      <c r="C133" s="5" t="s">
        <v>90</v>
      </c>
      <c r="D133" s="5" t="s">
        <v>3132</v>
      </c>
      <c r="E133" s="5" t="s">
        <v>3133</v>
      </c>
      <c r="F133" s="5" t="s">
        <v>3134</v>
      </c>
      <c r="G133" s="5" t="s">
        <v>2713</v>
      </c>
      <c r="J133" s="5" t="s">
        <v>3373</v>
      </c>
    </row>
    <row r="134" spans="1:10">
      <c r="A134" s="5">
        <v>133</v>
      </c>
      <c r="B134" s="5" t="s">
        <v>2682</v>
      </c>
      <c r="C134" s="5" t="s">
        <v>90</v>
      </c>
      <c r="D134" s="5" t="s">
        <v>3135</v>
      </c>
      <c r="E134" s="5" t="s">
        <v>3136</v>
      </c>
      <c r="F134" s="5" t="s">
        <v>3137</v>
      </c>
      <c r="G134" s="5" t="s">
        <v>3138</v>
      </c>
      <c r="J134" s="5" t="s">
        <v>3373</v>
      </c>
    </row>
    <row r="135" spans="1:10">
      <c r="A135" s="5">
        <v>134</v>
      </c>
      <c r="B135" s="5" t="s">
        <v>2682</v>
      </c>
      <c r="C135" s="5" t="s">
        <v>90</v>
      </c>
      <c r="D135" s="5" t="s">
        <v>3139</v>
      </c>
      <c r="E135" s="5" t="s">
        <v>3140</v>
      </c>
      <c r="F135" s="5" t="s">
        <v>3141</v>
      </c>
      <c r="G135" s="5" t="s">
        <v>2769</v>
      </c>
      <c r="J135" s="5" t="s">
        <v>3373</v>
      </c>
    </row>
    <row r="136" spans="1:10">
      <c r="A136" s="5">
        <v>135</v>
      </c>
      <c r="B136" s="5" t="s">
        <v>2682</v>
      </c>
      <c r="C136" s="5" t="s">
        <v>90</v>
      </c>
      <c r="D136" s="5" t="s">
        <v>3142</v>
      </c>
      <c r="E136" s="5" t="s">
        <v>3143</v>
      </c>
      <c r="F136" s="5" t="s">
        <v>3144</v>
      </c>
      <c r="G136" s="5" t="s">
        <v>2738</v>
      </c>
      <c r="J136" s="5" t="s">
        <v>3373</v>
      </c>
    </row>
    <row r="137" spans="1:10">
      <c r="A137" s="5">
        <v>136</v>
      </c>
      <c r="B137" s="5" t="s">
        <v>2682</v>
      </c>
      <c r="C137" s="5" t="s">
        <v>90</v>
      </c>
      <c r="D137" s="5" t="s">
        <v>3145</v>
      </c>
      <c r="E137" s="5" t="s">
        <v>3146</v>
      </c>
      <c r="F137" s="5" t="s">
        <v>3147</v>
      </c>
      <c r="G137" s="5" t="s">
        <v>2686</v>
      </c>
      <c r="J137" s="5" t="s">
        <v>3373</v>
      </c>
    </row>
    <row r="138" spans="1:10">
      <c r="A138" s="5">
        <v>137</v>
      </c>
      <c r="B138" s="5" t="s">
        <v>2682</v>
      </c>
      <c r="C138" s="5" t="s">
        <v>90</v>
      </c>
      <c r="D138" s="5" t="s">
        <v>3148</v>
      </c>
      <c r="E138" s="5" t="s">
        <v>3149</v>
      </c>
      <c r="F138" s="5" t="s">
        <v>3150</v>
      </c>
      <c r="G138" s="5" t="s">
        <v>2686</v>
      </c>
      <c r="J138" s="5" t="s">
        <v>3373</v>
      </c>
    </row>
    <row r="139" spans="1:10">
      <c r="A139" s="5">
        <v>138</v>
      </c>
      <c r="B139" s="5" t="s">
        <v>2682</v>
      </c>
      <c r="C139" s="5" t="s">
        <v>90</v>
      </c>
      <c r="D139" s="5" t="s">
        <v>3151</v>
      </c>
      <c r="E139" s="5" t="s">
        <v>3152</v>
      </c>
      <c r="F139" s="5" t="s">
        <v>3153</v>
      </c>
      <c r="G139" s="5" t="s">
        <v>2769</v>
      </c>
      <c r="J139" s="5" t="s">
        <v>3373</v>
      </c>
    </row>
    <row r="140" spans="1:10">
      <c r="A140" s="5">
        <v>139</v>
      </c>
      <c r="B140" s="5" t="s">
        <v>2682</v>
      </c>
      <c r="C140" s="5" t="s">
        <v>90</v>
      </c>
      <c r="D140" s="5" t="s">
        <v>3154</v>
      </c>
      <c r="E140" s="5" t="s">
        <v>3155</v>
      </c>
      <c r="F140" s="5" t="s">
        <v>3156</v>
      </c>
      <c r="G140" s="5" t="s">
        <v>2753</v>
      </c>
      <c r="J140" s="5" t="s">
        <v>3373</v>
      </c>
    </row>
    <row r="141" spans="1:10">
      <c r="A141" s="5">
        <v>140</v>
      </c>
      <c r="B141" s="5" t="s">
        <v>2682</v>
      </c>
      <c r="C141" s="5" t="s">
        <v>90</v>
      </c>
      <c r="D141" s="5" t="s">
        <v>3157</v>
      </c>
      <c r="E141" s="5" t="s">
        <v>3158</v>
      </c>
      <c r="F141" s="5" t="s">
        <v>3159</v>
      </c>
      <c r="G141" s="5" t="s">
        <v>2717</v>
      </c>
      <c r="J141" s="5" t="s">
        <v>3373</v>
      </c>
    </row>
    <row r="142" spans="1:10">
      <c r="A142" s="5">
        <v>141</v>
      </c>
      <c r="B142" s="5" t="s">
        <v>2682</v>
      </c>
      <c r="C142" s="5" t="s">
        <v>90</v>
      </c>
      <c r="D142" s="5" t="s">
        <v>3160</v>
      </c>
      <c r="E142" s="5" t="s">
        <v>3161</v>
      </c>
      <c r="F142" s="5" t="s">
        <v>3162</v>
      </c>
      <c r="G142" s="5" t="s">
        <v>2686</v>
      </c>
      <c r="J142" s="5" t="s">
        <v>3373</v>
      </c>
    </row>
    <row r="143" spans="1:10">
      <c r="A143" s="5">
        <v>142</v>
      </c>
      <c r="B143" s="5" t="s">
        <v>2682</v>
      </c>
      <c r="C143" s="5" t="s">
        <v>90</v>
      </c>
      <c r="D143" s="5" t="s">
        <v>3163</v>
      </c>
      <c r="E143" s="5" t="s">
        <v>3164</v>
      </c>
      <c r="F143" s="5" t="s">
        <v>3165</v>
      </c>
      <c r="G143" s="5" t="s">
        <v>3166</v>
      </c>
      <c r="J143" s="5" t="s">
        <v>3373</v>
      </c>
    </row>
    <row r="144" spans="1:10">
      <c r="A144" s="5">
        <v>143</v>
      </c>
      <c r="B144" s="5" t="s">
        <v>2682</v>
      </c>
      <c r="C144" s="5" t="s">
        <v>90</v>
      </c>
      <c r="D144" s="5" t="s">
        <v>3167</v>
      </c>
      <c r="E144" s="5" t="s">
        <v>3168</v>
      </c>
      <c r="F144" s="5" t="s">
        <v>3169</v>
      </c>
      <c r="G144" s="5" t="s">
        <v>3040</v>
      </c>
      <c r="H144" s="5" t="s">
        <v>3170</v>
      </c>
      <c r="J144" s="5" t="s">
        <v>3373</v>
      </c>
    </row>
    <row r="145" spans="1:10">
      <c r="A145" s="5">
        <v>144</v>
      </c>
      <c r="B145" s="5" t="s">
        <v>2682</v>
      </c>
      <c r="C145" s="5" t="s">
        <v>90</v>
      </c>
      <c r="D145" s="5" t="s">
        <v>3171</v>
      </c>
      <c r="E145" s="5" t="s">
        <v>3172</v>
      </c>
      <c r="F145" s="5" t="s">
        <v>3173</v>
      </c>
      <c r="G145" s="5" t="s">
        <v>2686</v>
      </c>
      <c r="J145" s="5" t="s">
        <v>3373</v>
      </c>
    </row>
    <row r="146" spans="1:10">
      <c r="A146" s="5">
        <v>145</v>
      </c>
      <c r="B146" s="5" t="s">
        <v>2682</v>
      </c>
      <c r="C146" s="5" t="s">
        <v>90</v>
      </c>
      <c r="D146" s="5" t="s">
        <v>3174</v>
      </c>
      <c r="E146" s="5" t="s">
        <v>3175</v>
      </c>
      <c r="F146" s="5" t="s">
        <v>3176</v>
      </c>
      <c r="G146" s="5" t="s">
        <v>3177</v>
      </c>
      <c r="J146" s="5" t="s">
        <v>3373</v>
      </c>
    </row>
    <row r="147" spans="1:10">
      <c r="A147" s="5">
        <v>146</v>
      </c>
      <c r="B147" s="5" t="s">
        <v>2682</v>
      </c>
      <c r="C147" s="5" t="s">
        <v>90</v>
      </c>
      <c r="D147" s="5" t="s">
        <v>3178</v>
      </c>
      <c r="E147" s="5" t="s">
        <v>3179</v>
      </c>
      <c r="F147" s="5" t="s">
        <v>3180</v>
      </c>
      <c r="G147" s="5" t="s">
        <v>2686</v>
      </c>
      <c r="J147" s="5" t="s">
        <v>3373</v>
      </c>
    </row>
    <row r="148" spans="1:10">
      <c r="A148" s="5">
        <v>147</v>
      </c>
      <c r="B148" s="5" t="s">
        <v>2682</v>
      </c>
      <c r="C148" s="5" t="s">
        <v>90</v>
      </c>
      <c r="D148" s="5" t="s">
        <v>3181</v>
      </c>
      <c r="E148" s="5" t="s">
        <v>3182</v>
      </c>
      <c r="F148" s="5" t="s">
        <v>3183</v>
      </c>
      <c r="G148" s="5" t="s">
        <v>2761</v>
      </c>
      <c r="J148" s="5" t="s">
        <v>3373</v>
      </c>
    </row>
    <row r="149" spans="1:10">
      <c r="A149" s="5">
        <v>148</v>
      </c>
      <c r="B149" s="5" t="s">
        <v>2682</v>
      </c>
      <c r="C149" s="5" t="s">
        <v>90</v>
      </c>
      <c r="D149" s="5" t="s">
        <v>3184</v>
      </c>
      <c r="E149" s="5" t="s">
        <v>3185</v>
      </c>
      <c r="F149" s="5" t="s">
        <v>3186</v>
      </c>
      <c r="G149" s="5" t="s">
        <v>2757</v>
      </c>
      <c r="J149" s="5" t="s">
        <v>3373</v>
      </c>
    </row>
    <row r="150" spans="1:10">
      <c r="A150" s="5">
        <v>149</v>
      </c>
      <c r="B150" s="5" t="s">
        <v>2682</v>
      </c>
      <c r="C150" s="5" t="s">
        <v>90</v>
      </c>
      <c r="D150" s="5" t="s">
        <v>3187</v>
      </c>
      <c r="E150" s="5" t="s">
        <v>3188</v>
      </c>
      <c r="F150" s="5" t="s">
        <v>3189</v>
      </c>
      <c r="G150" s="5" t="s">
        <v>2995</v>
      </c>
      <c r="J150" s="5" t="s">
        <v>3373</v>
      </c>
    </row>
    <row r="151" spans="1:10">
      <c r="A151" s="5">
        <v>150</v>
      </c>
      <c r="B151" s="5" t="s">
        <v>2682</v>
      </c>
      <c r="C151" s="5" t="s">
        <v>90</v>
      </c>
      <c r="D151" s="5" t="s">
        <v>3190</v>
      </c>
      <c r="E151" s="5" t="s">
        <v>3191</v>
      </c>
      <c r="F151" s="5" t="s">
        <v>3192</v>
      </c>
      <c r="G151" s="5" t="s">
        <v>2690</v>
      </c>
      <c r="J151" s="5" t="s">
        <v>3373</v>
      </c>
    </row>
    <row r="152" spans="1:10">
      <c r="A152" s="5">
        <v>151</v>
      </c>
      <c r="B152" s="5" t="s">
        <v>2682</v>
      </c>
      <c r="C152" s="5" t="s">
        <v>90</v>
      </c>
      <c r="D152" s="5" t="s">
        <v>3193</v>
      </c>
      <c r="E152" s="5" t="s">
        <v>3194</v>
      </c>
      <c r="F152" s="5" t="s">
        <v>3195</v>
      </c>
      <c r="G152" s="5" t="s">
        <v>2690</v>
      </c>
      <c r="J152" s="5" t="s">
        <v>3373</v>
      </c>
    </row>
    <row r="153" spans="1:10">
      <c r="A153" s="5">
        <v>152</v>
      </c>
      <c r="B153" s="5" t="s">
        <v>2682</v>
      </c>
      <c r="C153" s="5" t="s">
        <v>90</v>
      </c>
      <c r="D153" s="5" t="s">
        <v>3196</v>
      </c>
      <c r="E153" s="5" t="s">
        <v>3197</v>
      </c>
      <c r="F153" s="5" t="s">
        <v>3198</v>
      </c>
      <c r="G153" s="5" t="s">
        <v>2713</v>
      </c>
      <c r="J153" s="5" t="s">
        <v>3373</v>
      </c>
    </row>
    <row r="154" spans="1:10">
      <c r="A154" s="5">
        <v>153</v>
      </c>
      <c r="B154" s="5" t="s">
        <v>2682</v>
      </c>
      <c r="C154" s="5" t="s">
        <v>90</v>
      </c>
      <c r="D154" s="5" t="s">
        <v>3199</v>
      </c>
      <c r="E154" s="5" t="s">
        <v>3200</v>
      </c>
      <c r="F154" s="5" t="s">
        <v>3201</v>
      </c>
      <c r="G154" s="5" t="s">
        <v>2769</v>
      </c>
      <c r="J154" s="5" t="s">
        <v>3373</v>
      </c>
    </row>
    <row r="155" spans="1:10">
      <c r="A155" s="5">
        <v>154</v>
      </c>
      <c r="B155" s="5" t="s">
        <v>2682</v>
      </c>
      <c r="C155" s="5" t="s">
        <v>90</v>
      </c>
      <c r="D155" s="5" t="s">
        <v>3202</v>
      </c>
      <c r="E155" s="5" t="s">
        <v>3203</v>
      </c>
      <c r="F155" s="5" t="s">
        <v>3204</v>
      </c>
      <c r="G155" s="5" t="s">
        <v>2730</v>
      </c>
      <c r="J155" s="5" t="s">
        <v>3373</v>
      </c>
    </row>
    <row r="156" spans="1:10">
      <c r="A156" s="5">
        <v>155</v>
      </c>
      <c r="B156" s="5" t="s">
        <v>2682</v>
      </c>
      <c r="C156" s="5" t="s">
        <v>90</v>
      </c>
      <c r="D156" s="5" t="s">
        <v>3205</v>
      </c>
      <c r="E156" s="5" t="s">
        <v>3206</v>
      </c>
      <c r="F156" s="5" t="s">
        <v>3207</v>
      </c>
      <c r="G156" s="5" t="s">
        <v>2730</v>
      </c>
      <c r="J156" s="5" t="s">
        <v>3373</v>
      </c>
    </row>
    <row r="157" spans="1:10">
      <c r="A157" s="5">
        <v>156</v>
      </c>
      <c r="B157" s="5" t="s">
        <v>2682</v>
      </c>
      <c r="C157" s="5" t="s">
        <v>90</v>
      </c>
      <c r="D157" s="5" t="s">
        <v>3208</v>
      </c>
      <c r="E157" s="5" t="s">
        <v>3209</v>
      </c>
      <c r="F157" s="5" t="s">
        <v>3210</v>
      </c>
      <c r="G157" s="5" t="s">
        <v>3211</v>
      </c>
      <c r="J157" s="5" t="s">
        <v>3373</v>
      </c>
    </row>
    <row r="158" spans="1:10">
      <c r="A158" s="5">
        <v>157</v>
      </c>
      <c r="B158" s="5" t="s">
        <v>2682</v>
      </c>
      <c r="C158" s="5" t="s">
        <v>90</v>
      </c>
      <c r="D158" s="5" t="s">
        <v>3212</v>
      </c>
      <c r="E158" s="5" t="s">
        <v>3213</v>
      </c>
      <c r="F158" s="5" t="s">
        <v>3214</v>
      </c>
      <c r="G158" s="5" t="s">
        <v>2769</v>
      </c>
      <c r="J158" s="5" t="s">
        <v>3373</v>
      </c>
    </row>
    <row r="159" spans="1:10">
      <c r="A159" s="5">
        <v>158</v>
      </c>
      <c r="B159" s="5" t="s">
        <v>2682</v>
      </c>
      <c r="C159" s="5" t="s">
        <v>90</v>
      </c>
      <c r="D159" s="5" t="s">
        <v>3215</v>
      </c>
      <c r="E159" s="5" t="s">
        <v>3216</v>
      </c>
      <c r="F159" s="5" t="s">
        <v>3217</v>
      </c>
      <c r="G159" s="5" t="s">
        <v>2717</v>
      </c>
      <c r="J159" s="5" t="s">
        <v>3373</v>
      </c>
    </row>
    <row r="160" spans="1:10">
      <c r="A160" s="5">
        <v>159</v>
      </c>
      <c r="B160" s="5" t="s">
        <v>2682</v>
      </c>
      <c r="C160" s="5" t="s">
        <v>90</v>
      </c>
      <c r="D160" s="5" t="s">
        <v>3218</v>
      </c>
      <c r="E160" s="5" t="s">
        <v>3219</v>
      </c>
      <c r="F160" s="5" t="s">
        <v>3220</v>
      </c>
      <c r="G160" s="5" t="s">
        <v>3221</v>
      </c>
      <c r="J160" s="5" t="s">
        <v>3373</v>
      </c>
    </row>
    <row r="161" spans="1:10">
      <c r="A161" s="5">
        <v>160</v>
      </c>
      <c r="B161" s="5" t="s">
        <v>2682</v>
      </c>
      <c r="C161" s="5" t="s">
        <v>90</v>
      </c>
      <c r="D161" s="5" t="s">
        <v>3222</v>
      </c>
      <c r="E161" s="5" t="s">
        <v>3219</v>
      </c>
      <c r="F161" s="5" t="s">
        <v>3223</v>
      </c>
      <c r="G161" s="5" t="s">
        <v>2936</v>
      </c>
      <c r="J161" s="5" t="s">
        <v>3373</v>
      </c>
    </row>
    <row r="162" spans="1:10">
      <c r="A162" s="5">
        <v>161</v>
      </c>
      <c r="B162" s="5" t="s">
        <v>2682</v>
      </c>
      <c r="C162" s="5" t="s">
        <v>90</v>
      </c>
      <c r="D162" s="5" t="s">
        <v>3224</v>
      </c>
      <c r="E162" s="5" t="s">
        <v>3219</v>
      </c>
      <c r="F162" s="5" t="s">
        <v>3225</v>
      </c>
      <c r="G162" s="5" t="s">
        <v>3226</v>
      </c>
      <c r="J162" s="5" t="s">
        <v>3373</v>
      </c>
    </row>
    <row r="163" spans="1:10">
      <c r="A163" s="5">
        <v>162</v>
      </c>
      <c r="B163" s="5" t="s">
        <v>2682</v>
      </c>
      <c r="C163" s="5" t="s">
        <v>90</v>
      </c>
      <c r="D163" s="5" t="s">
        <v>3227</v>
      </c>
      <c r="E163" s="5" t="s">
        <v>3219</v>
      </c>
      <c r="F163" s="5" t="s">
        <v>3228</v>
      </c>
      <c r="G163" s="5" t="s">
        <v>2713</v>
      </c>
      <c r="J163" s="5" t="s">
        <v>3373</v>
      </c>
    </row>
    <row r="164" spans="1:10">
      <c r="A164" s="5">
        <v>163</v>
      </c>
      <c r="B164" s="5" t="s">
        <v>2682</v>
      </c>
      <c r="C164" s="5" t="s">
        <v>90</v>
      </c>
      <c r="D164" s="5" t="s">
        <v>3229</v>
      </c>
      <c r="E164" s="5" t="s">
        <v>3230</v>
      </c>
      <c r="F164" s="5" t="s">
        <v>3231</v>
      </c>
      <c r="G164" s="5" t="s">
        <v>2906</v>
      </c>
      <c r="J164" s="5" t="s">
        <v>3373</v>
      </c>
    </row>
    <row r="165" spans="1:10">
      <c r="A165" s="5">
        <v>164</v>
      </c>
      <c r="B165" s="5" t="s">
        <v>2682</v>
      </c>
      <c r="C165" s="5" t="s">
        <v>90</v>
      </c>
      <c r="D165" s="5" t="s">
        <v>3232</v>
      </c>
      <c r="E165" s="5" t="s">
        <v>3233</v>
      </c>
      <c r="F165" s="5" t="s">
        <v>3234</v>
      </c>
      <c r="G165" s="5" t="s">
        <v>2769</v>
      </c>
      <c r="J165" s="5" t="s">
        <v>3373</v>
      </c>
    </row>
    <row r="166" spans="1:10">
      <c r="A166" s="5">
        <v>165</v>
      </c>
      <c r="B166" s="5" t="s">
        <v>2682</v>
      </c>
      <c r="C166" s="5" t="s">
        <v>90</v>
      </c>
      <c r="D166" s="5" t="s">
        <v>3235</v>
      </c>
      <c r="E166" s="5" t="s">
        <v>3236</v>
      </c>
      <c r="F166" s="5" t="s">
        <v>3237</v>
      </c>
      <c r="G166" s="5" t="s">
        <v>2686</v>
      </c>
      <c r="J166" s="5" t="s">
        <v>3373</v>
      </c>
    </row>
    <row r="167" spans="1:10">
      <c r="A167" s="5">
        <v>166</v>
      </c>
      <c r="B167" s="5" t="s">
        <v>2682</v>
      </c>
      <c r="C167" s="5" t="s">
        <v>90</v>
      </c>
      <c r="D167" s="5" t="s">
        <v>3238</v>
      </c>
      <c r="E167" s="5" t="s">
        <v>3239</v>
      </c>
      <c r="F167" s="5" t="s">
        <v>3240</v>
      </c>
      <c r="G167" s="5" t="s">
        <v>2932</v>
      </c>
      <c r="J167" s="5" t="s">
        <v>3373</v>
      </c>
    </row>
    <row r="168" spans="1:10">
      <c r="A168" s="5">
        <v>167</v>
      </c>
      <c r="B168" s="5" t="s">
        <v>2682</v>
      </c>
      <c r="C168" s="5" t="s">
        <v>90</v>
      </c>
      <c r="D168" s="5" t="s">
        <v>3241</v>
      </c>
      <c r="E168" s="5" t="s">
        <v>3242</v>
      </c>
      <c r="F168" s="5" t="s">
        <v>3243</v>
      </c>
      <c r="G168" s="5" t="s">
        <v>3103</v>
      </c>
      <c r="J168" s="5" t="s">
        <v>3373</v>
      </c>
    </row>
    <row r="169" spans="1:10">
      <c r="A169" s="5">
        <v>168</v>
      </c>
      <c r="B169" s="5" t="s">
        <v>2682</v>
      </c>
      <c r="C169" s="5" t="s">
        <v>90</v>
      </c>
      <c r="D169" s="5" t="s">
        <v>3244</v>
      </c>
      <c r="E169" s="5" t="s">
        <v>3245</v>
      </c>
      <c r="F169" s="5" t="s">
        <v>3246</v>
      </c>
      <c r="G169" s="5" t="s">
        <v>3040</v>
      </c>
      <c r="H169" s="5" t="s">
        <v>3009</v>
      </c>
      <c r="J169" s="5" t="s">
        <v>3373</v>
      </c>
    </row>
    <row r="170" spans="1:10">
      <c r="A170" s="5">
        <v>169</v>
      </c>
      <c r="B170" s="5" t="s">
        <v>2682</v>
      </c>
      <c r="C170" s="5" t="s">
        <v>90</v>
      </c>
      <c r="D170" s="5" t="s">
        <v>3247</v>
      </c>
      <c r="E170" s="5" t="s">
        <v>3248</v>
      </c>
      <c r="F170" s="5" t="s">
        <v>3249</v>
      </c>
      <c r="G170" s="5" t="s">
        <v>2769</v>
      </c>
      <c r="J170" s="5" t="s">
        <v>3373</v>
      </c>
    </row>
    <row r="171" spans="1:10">
      <c r="A171" s="5">
        <v>170</v>
      </c>
      <c r="B171" s="5" t="s">
        <v>2682</v>
      </c>
      <c r="C171" s="5" t="s">
        <v>90</v>
      </c>
      <c r="D171" s="5" t="s">
        <v>3250</v>
      </c>
      <c r="E171" s="5" t="s">
        <v>3251</v>
      </c>
      <c r="F171" s="5" t="s">
        <v>3252</v>
      </c>
      <c r="G171" s="5" t="s">
        <v>3103</v>
      </c>
      <c r="J171" s="5" t="s">
        <v>3373</v>
      </c>
    </row>
    <row r="172" spans="1:10">
      <c r="A172" s="5">
        <v>171</v>
      </c>
      <c r="B172" s="5" t="s">
        <v>2682</v>
      </c>
      <c r="C172" s="5" t="s">
        <v>90</v>
      </c>
      <c r="D172" s="5" t="s">
        <v>3253</v>
      </c>
      <c r="E172" s="5" t="s">
        <v>3254</v>
      </c>
      <c r="F172" s="5" t="s">
        <v>3255</v>
      </c>
      <c r="G172" s="5" t="s">
        <v>2713</v>
      </c>
      <c r="J172" s="5" t="s">
        <v>3373</v>
      </c>
    </row>
    <row r="173" spans="1:10">
      <c r="A173" s="5">
        <v>172</v>
      </c>
      <c r="B173" s="5" t="s">
        <v>2682</v>
      </c>
      <c r="C173" s="5" t="s">
        <v>90</v>
      </c>
      <c r="D173" s="5" t="s">
        <v>3256</v>
      </c>
      <c r="E173" s="5" t="s">
        <v>3257</v>
      </c>
      <c r="F173" s="5" t="s">
        <v>3258</v>
      </c>
      <c r="G173" s="5" t="s">
        <v>2705</v>
      </c>
      <c r="J173" s="5" t="s">
        <v>3373</v>
      </c>
    </row>
    <row r="174" spans="1:10">
      <c r="A174" s="5">
        <v>173</v>
      </c>
      <c r="B174" s="5" t="s">
        <v>2682</v>
      </c>
      <c r="C174" s="5" t="s">
        <v>90</v>
      </c>
      <c r="D174" s="5" t="s">
        <v>3259</v>
      </c>
      <c r="E174" s="5" t="s">
        <v>3260</v>
      </c>
      <c r="F174" s="5" t="s">
        <v>3261</v>
      </c>
      <c r="G174" s="5" t="s">
        <v>2713</v>
      </c>
      <c r="J174" s="5" t="s">
        <v>3373</v>
      </c>
    </row>
    <row r="175" spans="1:10">
      <c r="A175" s="5">
        <v>174</v>
      </c>
      <c r="B175" s="5" t="s">
        <v>2682</v>
      </c>
      <c r="C175" s="5" t="s">
        <v>90</v>
      </c>
      <c r="D175" s="5" t="s">
        <v>3262</v>
      </c>
      <c r="E175" s="5" t="s">
        <v>3263</v>
      </c>
      <c r="F175" s="5" t="s">
        <v>3264</v>
      </c>
      <c r="G175" s="5" t="s">
        <v>2906</v>
      </c>
      <c r="J175" s="5" t="s">
        <v>3373</v>
      </c>
    </row>
    <row r="176" spans="1:10">
      <c r="A176" s="5">
        <v>175</v>
      </c>
      <c r="B176" s="5" t="s">
        <v>2682</v>
      </c>
      <c r="C176" s="5" t="s">
        <v>90</v>
      </c>
      <c r="D176" s="5" t="s">
        <v>3265</v>
      </c>
      <c r="E176" s="5" t="s">
        <v>3266</v>
      </c>
      <c r="F176" s="5" t="s">
        <v>3267</v>
      </c>
      <c r="G176" s="5" t="s">
        <v>2686</v>
      </c>
      <c r="J176" s="5" t="s">
        <v>3373</v>
      </c>
    </row>
    <row r="177" spans="1:10">
      <c r="A177" s="5">
        <v>176</v>
      </c>
      <c r="B177" s="5" t="s">
        <v>2682</v>
      </c>
      <c r="C177" s="5" t="s">
        <v>90</v>
      </c>
      <c r="D177" s="5" t="s">
        <v>3268</v>
      </c>
      <c r="E177" s="5" t="s">
        <v>3269</v>
      </c>
      <c r="F177" s="5" t="s">
        <v>3270</v>
      </c>
      <c r="G177" s="5" t="s">
        <v>3095</v>
      </c>
      <c r="J177" s="5" t="s">
        <v>3373</v>
      </c>
    </row>
    <row r="178" spans="1:10">
      <c r="A178" s="5">
        <v>177</v>
      </c>
      <c r="B178" s="5" t="s">
        <v>2682</v>
      </c>
      <c r="C178" s="5" t="s">
        <v>90</v>
      </c>
      <c r="D178" s="5" t="s">
        <v>3271</v>
      </c>
      <c r="E178" s="5" t="s">
        <v>3272</v>
      </c>
      <c r="F178" s="5" t="s">
        <v>3273</v>
      </c>
      <c r="G178" s="5" t="s">
        <v>2769</v>
      </c>
      <c r="J178" s="5" t="s">
        <v>3373</v>
      </c>
    </row>
    <row r="179" spans="1:10">
      <c r="A179" s="5">
        <v>178</v>
      </c>
      <c r="B179" s="5" t="s">
        <v>2682</v>
      </c>
      <c r="C179" s="5" t="s">
        <v>90</v>
      </c>
      <c r="D179" s="5" t="s">
        <v>3274</v>
      </c>
      <c r="E179" s="5" t="s">
        <v>3275</v>
      </c>
      <c r="F179" s="5" t="s">
        <v>3276</v>
      </c>
      <c r="G179" s="5" t="s">
        <v>2686</v>
      </c>
      <c r="J179" s="5" t="s">
        <v>3373</v>
      </c>
    </row>
    <row r="180" spans="1:10">
      <c r="A180" s="5">
        <v>179</v>
      </c>
      <c r="B180" s="5" t="s">
        <v>2682</v>
      </c>
      <c r="C180" s="5" t="s">
        <v>90</v>
      </c>
      <c r="D180" s="5" t="s">
        <v>3277</v>
      </c>
      <c r="E180" s="5" t="s">
        <v>3278</v>
      </c>
      <c r="F180" s="5" t="s">
        <v>3279</v>
      </c>
      <c r="G180" s="5" t="s">
        <v>2734</v>
      </c>
      <c r="J180" s="5" t="s">
        <v>3373</v>
      </c>
    </row>
    <row r="181" spans="1:10">
      <c r="A181" s="5">
        <v>180</v>
      </c>
      <c r="B181" s="5" t="s">
        <v>2682</v>
      </c>
      <c r="C181" s="5" t="s">
        <v>90</v>
      </c>
      <c r="D181" s="5" t="s">
        <v>3280</v>
      </c>
      <c r="E181" s="5" t="s">
        <v>3281</v>
      </c>
      <c r="F181" s="5" t="s">
        <v>3282</v>
      </c>
      <c r="G181" s="5" t="s">
        <v>2713</v>
      </c>
      <c r="J181" s="5" t="s">
        <v>3373</v>
      </c>
    </row>
    <row r="182" spans="1:10">
      <c r="A182" s="5">
        <v>181</v>
      </c>
      <c r="B182" s="5" t="s">
        <v>2682</v>
      </c>
      <c r="C182" s="5" t="s">
        <v>90</v>
      </c>
      <c r="D182" s="5" t="s">
        <v>3283</v>
      </c>
      <c r="E182" s="5" t="s">
        <v>3284</v>
      </c>
      <c r="F182" s="5" t="s">
        <v>3285</v>
      </c>
      <c r="G182" s="5" t="s">
        <v>2757</v>
      </c>
      <c r="J182" s="5" t="s">
        <v>3373</v>
      </c>
    </row>
    <row r="183" spans="1:10">
      <c r="A183" s="5">
        <v>182</v>
      </c>
      <c r="B183" s="5" t="s">
        <v>2682</v>
      </c>
      <c r="C183" s="5" t="s">
        <v>90</v>
      </c>
      <c r="D183" s="5" t="s">
        <v>3286</v>
      </c>
      <c r="E183" s="5" t="s">
        <v>3287</v>
      </c>
      <c r="F183" s="5" t="s">
        <v>3288</v>
      </c>
      <c r="G183" s="5" t="s">
        <v>2738</v>
      </c>
      <c r="J183" s="5" t="s">
        <v>3373</v>
      </c>
    </row>
    <row r="184" spans="1:10">
      <c r="A184" s="5">
        <v>183</v>
      </c>
      <c r="B184" s="5" t="s">
        <v>2682</v>
      </c>
      <c r="C184" s="5" t="s">
        <v>90</v>
      </c>
      <c r="D184" s="5" t="s">
        <v>3289</v>
      </c>
      <c r="E184" s="5" t="s">
        <v>3290</v>
      </c>
      <c r="F184" s="5" t="s">
        <v>3291</v>
      </c>
      <c r="G184" s="5" t="s">
        <v>2749</v>
      </c>
      <c r="J184" s="5" t="s">
        <v>3373</v>
      </c>
    </row>
    <row r="185" spans="1:10">
      <c r="A185" s="5">
        <v>184</v>
      </c>
      <c r="B185" s="5" t="s">
        <v>2682</v>
      </c>
      <c r="C185" s="5" t="s">
        <v>90</v>
      </c>
      <c r="D185" s="5" t="s">
        <v>3292</v>
      </c>
      <c r="E185" s="5" t="s">
        <v>3293</v>
      </c>
      <c r="F185" s="5" t="s">
        <v>3294</v>
      </c>
      <c r="G185" s="5" t="s">
        <v>2868</v>
      </c>
      <c r="J185" s="5" t="s">
        <v>3373</v>
      </c>
    </row>
    <row r="186" spans="1:10">
      <c r="A186" s="5">
        <v>185</v>
      </c>
      <c r="B186" s="5" t="s">
        <v>2682</v>
      </c>
      <c r="C186" s="5" t="s">
        <v>90</v>
      </c>
      <c r="D186" s="5" t="s">
        <v>3295</v>
      </c>
      <c r="E186" s="5" t="s">
        <v>3296</v>
      </c>
      <c r="F186" s="5" t="s">
        <v>3297</v>
      </c>
      <c r="G186" s="5" t="s">
        <v>3020</v>
      </c>
      <c r="J186" s="5" t="s">
        <v>3373</v>
      </c>
    </row>
    <row r="187" spans="1:10">
      <c r="A187" s="5">
        <v>186</v>
      </c>
      <c r="B187" s="5" t="s">
        <v>2682</v>
      </c>
      <c r="C187" s="5" t="s">
        <v>90</v>
      </c>
      <c r="D187" s="5" t="s">
        <v>3298</v>
      </c>
      <c r="E187" s="5" t="s">
        <v>3299</v>
      </c>
      <c r="F187" s="5" t="s">
        <v>3300</v>
      </c>
      <c r="G187" s="5" t="s">
        <v>3221</v>
      </c>
      <c r="J187" s="5" t="s">
        <v>3373</v>
      </c>
    </row>
    <row r="188" spans="1:10">
      <c r="A188" s="5">
        <v>187</v>
      </c>
      <c r="B188" s="5" t="s">
        <v>2682</v>
      </c>
      <c r="C188" s="5" t="s">
        <v>90</v>
      </c>
      <c r="D188" s="5" t="s">
        <v>3301</v>
      </c>
      <c r="E188" s="5" t="s">
        <v>3302</v>
      </c>
      <c r="F188" s="5" t="s">
        <v>3303</v>
      </c>
      <c r="G188" s="5" t="s">
        <v>3095</v>
      </c>
      <c r="J188" s="5" t="s">
        <v>3373</v>
      </c>
    </row>
    <row r="189" spans="1:10">
      <c r="A189" s="5">
        <v>188</v>
      </c>
      <c r="B189" s="5" t="s">
        <v>2682</v>
      </c>
      <c r="C189" s="5" t="s">
        <v>90</v>
      </c>
      <c r="D189" s="5" t="s">
        <v>3304</v>
      </c>
      <c r="E189" s="5" t="s">
        <v>3305</v>
      </c>
      <c r="F189" s="5" t="s">
        <v>3306</v>
      </c>
      <c r="G189" s="5" t="s">
        <v>2738</v>
      </c>
      <c r="J189" s="5" t="s">
        <v>3373</v>
      </c>
    </row>
    <row r="190" spans="1:10">
      <c r="A190" s="5">
        <v>189</v>
      </c>
      <c r="B190" s="5" t="s">
        <v>2682</v>
      </c>
      <c r="C190" s="5" t="s">
        <v>90</v>
      </c>
      <c r="D190" s="5" t="s">
        <v>3307</v>
      </c>
      <c r="E190" s="5" t="s">
        <v>3308</v>
      </c>
      <c r="F190" s="5" t="s">
        <v>3309</v>
      </c>
      <c r="G190" s="5" t="s">
        <v>3310</v>
      </c>
      <c r="J190" s="5" t="s">
        <v>3373</v>
      </c>
    </row>
    <row r="191" spans="1:10">
      <c r="A191" s="5">
        <v>190</v>
      </c>
      <c r="B191" s="5" t="s">
        <v>2682</v>
      </c>
      <c r="C191" s="5" t="s">
        <v>90</v>
      </c>
      <c r="D191" s="5" t="s">
        <v>3311</v>
      </c>
      <c r="E191" s="5" t="s">
        <v>3312</v>
      </c>
      <c r="F191" s="5" t="s">
        <v>3313</v>
      </c>
      <c r="G191" s="5" t="s">
        <v>3040</v>
      </c>
      <c r="J191" s="5" t="s">
        <v>3373</v>
      </c>
    </row>
    <row r="192" spans="1:10">
      <c r="A192" s="5">
        <v>191</v>
      </c>
      <c r="B192" s="5" t="s">
        <v>2682</v>
      </c>
      <c r="C192" s="5" t="s">
        <v>90</v>
      </c>
      <c r="D192" s="5" t="s">
        <v>3314</v>
      </c>
      <c r="E192" s="5" t="s">
        <v>3312</v>
      </c>
      <c r="F192" s="5" t="s">
        <v>3313</v>
      </c>
      <c r="G192" s="5" t="s">
        <v>2701</v>
      </c>
      <c r="J192" s="5" t="s">
        <v>3373</v>
      </c>
    </row>
    <row r="193" spans="1:10">
      <c r="A193" s="5">
        <v>192</v>
      </c>
      <c r="B193" s="5" t="s">
        <v>2682</v>
      </c>
      <c r="C193" s="5" t="s">
        <v>90</v>
      </c>
      <c r="D193" s="5" t="s">
        <v>3315</v>
      </c>
      <c r="E193" s="5" t="s">
        <v>3316</v>
      </c>
      <c r="F193" s="5" t="s">
        <v>3317</v>
      </c>
      <c r="G193" s="5" t="s">
        <v>2701</v>
      </c>
      <c r="J193" s="5" t="s">
        <v>3373</v>
      </c>
    </row>
    <row r="194" spans="1:10">
      <c r="A194" s="5">
        <v>193</v>
      </c>
      <c r="B194" s="5" t="s">
        <v>2682</v>
      </c>
      <c r="C194" s="5" t="s">
        <v>90</v>
      </c>
      <c r="D194" s="5" t="s">
        <v>3318</v>
      </c>
      <c r="E194" s="5" t="s">
        <v>3319</v>
      </c>
      <c r="F194" s="5" t="s">
        <v>2847</v>
      </c>
      <c r="G194" s="5" t="s">
        <v>3320</v>
      </c>
      <c r="J194" s="5" t="s">
        <v>3373</v>
      </c>
    </row>
    <row r="195" spans="1:10">
      <c r="A195" s="5">
        <v>194</v>
      </c>
      <c r="B195" s="5" t="s">
        <v>2682</v>
      </c>
      <c r="C195" s="5" t="s">
        <v>90</v>
      </c>
      <c r="D195" s="5" t="s">
        <v>3321</v>
      </c>
      <c r="E195" s="5" t="s">
        <v>3322</v>
      </c>
      <c r="F195" s="5" t="s">
        <v>3323</v>
      </c>
      <c r="G195" s="5" t="s">
        <v>2738</v>
      </c>
      <c r="J195" s="5" t="s">
        <v>3373</v>
      </c>
    </row>
    <row r="196" spans="1:10">
      <c r="A196" s="5">
        <v>195</v>
      </c>
      <c r="B196" s="5" t="s">
        <v>2682</v>
      </c>
      <c r="C196" s="5" t="s">
        <v>90</v>
      </c>
      <c r="D196" s="5" t="s">
        <v>3324</v>
      </c>
      <c r="E196" s="5" t="s">
        <v>3325</v>
      </c>
      <c r="F196" s="5" t="s">
        <v>3326</v>
      </c>
      <c r="G196" s="5" t="s">
        <v>3327</v>
      </c>
      <c r="J196" s="5" t="s">
        <v>3373</v>
      </c>
    </row>
    <row r="197" spans="1:10">
      <c r="A197" s="5">
        <v>196</v>
      </c>
      <c r="B197" s="5" t="s">
        <v>2682</v>
      </c>
      <c r="C197" s="5" t="s">
        <v>90</v>
      </c>
      <c r="D197" s="5" t="s">
        <v>3328</v>
      </c>
      <c r="E197" s="5" t="s">
        <v>3329</v>
      </c>
      <c r="F197" s="5" t="s">
        <v>3330</v>
      </c>
      <c r="G197" s="5" t="s">
        <v>2761</v>
      </c>
      <c r="J197" s="5" t="s">
        <v>3373</v>
      </c>
    </row>
    <row r="198" spans="1:10">
      <c r="A198" s="5">
        <v>197</v>
      </c>
      <c r="B198" s="5" t="s">
        <v>2682</v>
      </c>
      <c r="C198" s="5" t="s">
        <v>90</v>
      </c>
      <c r="D198" s="5" t="s">
        <v>3331</v>
      </c>
      <c r="E198" s="5" t="s">
        <v>3332</v>
      </c>
      <c r="F198" s="5" t="s">
        <v>3333</v>
      </c>
      <c r="G198" s="5" t="s">
        <v>2686</v>
      </c>
      <c r="J198" s="5" t="s">
        <v>3373</v>
      </c>
    </row>
    <row r="199" spans="1:10">
      <c r="A199" s="5">
        <v>198</v>
      </c>
      <c r="B199" s="5" t="s">
        <v>2682</v>
      </c>
      <c r="C199" s="5" t="s">
        <v>90</v>
      </c>
      <c r="D199" s="5" t="s">
        <v>3334</v>
      </c>
      <c r="E199" s="5" t="s">
        <v>3335</v>
      </c>
      <c r="F199" s="5" t="s">
        <v>3336</v>
      </c>
      <c r="G199" s="5" t="s">
        <v>2686</v>
      </c>
      <c r="J199" s="5" t="s">
        <v>3373</v>
      </c>
    </row>
    <row r="200" spans="1:10">
      <c r="A200" s="5">
        <v>199</v>
      </c>
      <c r="B200" s="5" t="s">
        <v>2682</v>
      </c>
      <c r="C200" s="5" t="s">
        <v>90</v>
      </c>
      <c r="D200" s="5" t="s">
        <v>3337</v>
      </c>
      <c r="E200" s="5" t="s">
        <v>3338</v>
      </c>
      <c r="F200" s="5" t="s">
        <v>3339</v>
      </c>
      <c r="G200" s="5" t="s">
        <v>2769</v>
      </c>
      <c r="J200" s="5" t="s">
        <v>3373</v>
      </c>
    </row>
    <row r="201" spans="1:10">
      <c r="A201" s="5">
        <v>200</v>
      </c>
      <c r="B201" s="5" t="s">
        <v>2682</v>
      </c>
      <c r="C201" s="5" t="s">
        <v>90</v>
      </c>
      <c r="D201" s="5" t="s">
        <v>3340</v>
      </c>
      <c r="E201" s="5" t="s">
        <v>3341</v>
      </c>
      <c r="F201" s="5" t="s">
        <v>3342</v>
      </c>
      <c r="G201" s="5" t="s">
        <v>3343</v>
      </c>
      <c r="J201" s="5" t="s">
        <v>3373</v>
      </c>
    </row>
    <row r="202" spans="1:10">
      <c r="A202" s="5">
        <v>201</v>
      </c>
      <c r="B202" s="5" t="s">
        <v>2682</v>
      </c>
      <c r="C202" s="5" t="s">
        <v>90</v>
      </c>
      <c r="D202" s="5" t="s">
        <v>3344</v>
      </c>
      <c r="E202" s="5" t="s">
        <v>3345</v>
      </c>
      <c r="F202" s="5" t="s">
        <v>3346</v>
      </c>
      <c r="G202" s="5" t="s">
        <v>2745</v>
      </c>
      <c r="J202" s="5" t="s">
        <v>3373</v>
      </c>
    </row>
    <row r="203" spans="1:10">
      <c r="A203" s="5">
        <v>202</v>
      </c>
      <c r="B203" s="5" t="s">
        <v>2682</v>
      </c>
      <c r="C203" s="5" t="s">
        <v>90</v>
      </c>
      <c r="D203" s="5" t="s">
        <v>3347</v>
      </c>
      <c r="E203" s="5" t="s">
        <v>3348</v>
      </c>
      <c r="F203" s="5" t="s">
        <v>3349</v>
      </c>
      <c r="G203" s="5" t="s">
        <v>2686</v>
      </c>
      <c r="J203" s="5" t="s">
        <v>3373</v>
      </c>
    </row>
    <row r="204" spans="1:10">
      <c r="A204" s="5">
        <v>203</v>
      </c>
      <c r="B204" s="5" t="s">
        <v>2682</v>
      </c>
      <c r="C204" s="5" t="s">
        <v>90</v>
      </c>
      <c r="D204" s="5" t="s">
        <v>3350</v>
      </c>
      <c r="E204" s="5" t="s">
        <v>3351</v>
      </c>
      <c r="F204" s="5" t="s">
        <v>3352</v>
      </c>
      <c r="G204" s="5" t="s">
        <v>3353</v>
      </c>
      <c r="J204" s="5" t="s">
        <v>3373</v>
      </c>
    </row>
    <row r="205" spans="1:10">
      <c r="A205" s="5">
        <v>204</v>
      </c>
      <c r="B205" s="5" t="s">
        <v>2682</v>
      </c>
      <c r="C205" s="5" t="s">
        <v>90</v>
      </c>
      <c r="D205" s="5" t="s">
        <v>3354</v>
      </c>
      <c r="E205" s="5" t="s">
        <v>3355</v>
      </c>
      <c r="F205" s="5" t="s">
        <v>3356</v>
      </c>
      <c r="G205" s="5" t="s">
        <v>3357</v>
      </c>
      <c r="J205" s="5" t="s">
        <v>3373</v>
      </c>
    </row>
    <row r="206" spans="1:10">
      <c r="A206" s="5">
        <v>205</v>
      </c>
      <c r="B206" s="5" t="s">
        <v>2682</v>
      </c>
      <c r="C206" s="5" t="s">
        <v>90</v>
      </c>
      <c r="D206" s="5" t="s">
        <v>3358</v>
      </c>
      <c r="E206" s="5" t="s">
        <v>3359</v>
      </c>
      <c r="F206" s="5" t="s">
        <v>3360</v>
      </c>
      <c r="G206" s="5" t="s">
        <v>2886</v>
      </c>
      <c r="H206" s="5" t="s">
        <v>3361</v>
      </c>
      <c r="J206" s="5" t="s">
        <v>3373</v>
      </c>
    </row>
    <row r="207" spans="1:10">
      <c r="A207" s="5">
        <v>206</v>
      </c>
      <c r="B207" s="5" t="s">
        <v>2682</v>
      </c>
      <c r="C207" s="5" t="s">
        <v>90</v>
      </c>
      <c r="D207" s="5" t="s">
        <v>3362</v>
      </c>
      <c r="E207" s="5" t="s">
        <v>3363</v>
      </c>
      <c r="F207" s="5" t="s">
        <v>3364</v>
      </c>
      <c r="G207" s="5" t="s">
        <v>3365</v>
      </c>
      <c r="J207" s="5" t="s">
        <v>3373</v>
      </c>
    </row>
    <row r="208" spans="1:10">
      <c r="A208" s="5">
        <v>207</v>
      </c>
      <c r="B208" s="5" t="s">
        <v>2682</v>
      </c>
      <c r="C208" s="5" t="s">
        <v>90</v>
      </c>
      <c r="D208" s="5" t="s">
        <v>3366</v>
      </c>
      <c r="E208" s="5" t="s">
        <v>3367</v>
      </c>
      <c r="F208" s="5" t="s">
        <v>3342</v>
      </c>
      <c r="G208" s="5" t="s">
        <v>3368</v>
      </c>
      <c r="J208" s="5" t="s">
        <v>3373</v>
      </c>
    </row>
    <row r="209" spans="1:10">
      <c r="A209" s="5">
        <v>208</v>
      </c>
      <c r="B209" s="5" t="s">
        <v>2682</v>
      </c>
      <c r="C209" s="5" t="s">
        <v>90</v>
      </c>
      <c r="D209" s="5" t="s">
        <v>3369</v>
      </c>
      <c r="E209" s="5" t="s">
        <v>3370</v>
      </c>
      <c r="F209" s="5" t="s">
        <v>3371</v>
      </c>
      <c r="G209" s="5" t="s">
        <v>3372</v>
      </c>
      <c r="J209" s="5" t="s">
        <v>3373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38" sqref="H38"/>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397</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84</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398</v>
      </c>
      <c r="G8" s="1152"/>
      <c r="H8" s="1152"/>
      <c r="I8" s="1166" t="s">
        <v>399</v>
      </c>
      <c r="J8" s="1166"/>
      <c r="K8" s="1166"/>
      <c r="L8" s="1166"/>
      <c r="M8" s="212"/>
      <c r="N8" s="212"/>
      <c r="O8" s="212"/>
      <c r="P8" s="212"/>
      <c r="Q8" s="360"/>
      <c r="R8" s="212"/>
      <c r="S8" s="357"/>
      <c r="T8" s="357"/>
      <c r="U8" s="357"/>
      <c r="V8" s="357"/>
    </row>
    <row r="9" spans="1:256" s="126" customFormat="1" ht="20.25" customHeight="1">
      <c r="A9" s="125"/>
      <c r="B9" s="36"/>
      <c r="C9" s="230"/>
      <c r="D9" s="240" t="s">
        <v>92</v>
      </c>
      <c r="E9" s="240" t="s">
        <v>400</v>
      </c>
      <c r="F9" s="1157" t="s">
        <v>92</v>
      </c>
      <c r="G9" s="1158"/>
      <c r="H9" s="241" t="s">
        <v>400</v>
      </c>
      <c r="I9" s="1159" t="s">
        <v>92</v>
      </c>
      <c r="J9" s="1159"/>
      <c r="K9" s="241" t="s">
        <v>400</v>
      </c>
      <c r="L9" s="241" t="s">
        <v>401</v>
      </c>
      <c r="M9" s="212"/>
      <c r="N9" s="212"/>
      <c r="O9" s="212"/>
      <c r="P9" s="212"/>
      <c r="Q9" s="360"/>
      <c r="R9" s="212"/>
      <c r="S9" s="357"/>
      <c r="T9" s="357"/>
      <c r="U9" s="357"/>
      <c r="V9" s="357"/>
    </row>
    <row r="10" spans="1:256" ht="12" customHeight="1">
      <c r="C10" s="249"/>
      <c r="D10" s="355" t="s">
        <v>93</v>
      </c>
      <c r="E10" s="355" t="s">
        <v>49</v>
      </c>
      <c r="F10" s="1160" t="s">
        <v>50</v>
      </c>
      <c r="G10" s="1160"/>
      <c r="H10" s="355" t="s">
        <v>51</v>
      </c>
      <c r="I10" s="1160" t="s">
        <v>68</v>
      </c>
      <c r="J10" s="1160"/>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585</v>
      </c>
      <c r="S11" s="357"/>
      <c r="T11" s="357"/>
      <c r="U11" s="357"/>
      <c r="V11" s="357"/>
    </row>
    <row r="12" spans="1:256" s="265" customFormat="1" ht="0.95" customHeight="1">
      <c r="A12" s="89"/>
      <c r="B12" s="186" t="s">
        <v>405</v>
      </c>
      <c r="C12" s="1151"/>
      <c r="D12" s="1152">
        <v>1</v>
      </c>
      <c r="E12" s="1153" t="s">
        <v>3384</v>
      </c>
      <c r="F12" s="1116"/>
      <c r="G12" s="1104">
        <v>0</v>
      </c>
      <c r="H12" s="358"/>
      <c r="I12" s="250"/>
      <c r="J12" s="395" t="s">
        <v>519</v>
      </c>
      <c r="K12" s="735"/>
      <c r="L12" s="266"/>
      <c r="M12" s="831">
        <f>mergeValue(H12)</f>
        <v>0</v>
      </c>
      <c r="N12" s="1010"/>
      <c r="O12" s="1010"/>
      <c r="P12" s="831" t="str">
        <f>IF(ISERROR(MATCH(Q12,MODesc,0)),"n","y")</f>
        <v>n</v>
      </c>
      <c r="Q12" s="1010" t="s">
        <v>3384</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1"/>
      <c r="D13" s="1152"/>
      <c r="E13" s="1154"/>
      <c r="F13" s="1155"/>
      <c r="G13" s="1152">
        <v>1</v>
      </c>
      <c r="H13" s="1149" t="s">
        <v>1511</v>
      </c>
      <c r="I13" s="250"/>
      <c r="J13" s="395" t="s">
        <v>519</v>
      </c>
      <c r="K13" s="735"/>
      <c r="L13" s="266"/>
      <c r="M13" s="831" t="str">
        <f>mergeValue(H13)</f>
        <v>Город Казань</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1"/>
      <c r="D14" s="1152"/>
      <c r="E14" s="1154"/>
      <c r="F14" s="1156"/>
      <c r="G14" s="1152"/>
      <c r="H14" s="1150"/>
      <c r="I14" s="1122"/>
      <c r="J14" s="1104">
        <v>1</v>
      </c>
      <c r="K14" s="1115" t="s">
        <v>1511</v>
      </c>
      <c r="L14" s="247" t="s">
        <v>1512</v>
      </c>
      <c r="M14" s="831" t="str">
        <f>mergeValue(H14)</f>
        <v>Город Казань</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2657</v>
      </c>
      <c r="B1" t="s">
        <v>514</v>
      </c>
      <c r="C1" t="s">
        <v>515</v>
      </c>
      <c r="D1" t="s">
        <v>2656</v>
      </c>
    </row>
    <row r="2" spans="1:4">
      <c r="A2" s="1062">
        <v>1</v>
      </c>
      <c r="B2" t="s">
        <v>778</v>
      </c>
      <c r="C2" t="s">
        <v>778</v>
      </c>
      <c r="D2" t="s">
        <v>779</v>
      </c>
    </row>
    <row r="3" spans="1:4">
      <c r="A3" s="1062">
        <v>2</v>
      </c>
      <c r="B3" t="s">
        <v>778</v>
      </c>
      <c r="C3" t="s">
        <v>780</v>
      </c>
      <c r="D3" t="s">
        <v>781</v>
      </c>
    </row>
    <row r="4" spans="1:4">
      <c r="A4" s="1062">
        <v>3</v>
      </c>
      <c r="B4" t="s">
        <v>778</v>
      </c>
      <c r="C4" t="s">
        <v>782</v>
      </c>
      <c r="D4" t="s">
        <v>783</v>
      </c>
    </row>
    <row r="5" spans="1:4">
      <c r="A5" s="1062">
        <v>4</v>
      </c>
      <c r="B5" t="s">
        <v>778</v>
      </c>
      <c r="C5" t="s">
        <v>784</v>
      </c>
      <c r="D5" t="s">
        <v>785</v>
      </c>
    </row>
    <row r="6" spans="1:4">
      <c r="A6" s="1062">
        <v>5</v>
      </c>
      <c r="B6" t="s">
        <v>778</v>
      </c>
      <c r="C6" t="s">
        <v>786</v>
      </c>
      <c r="D6" t="s">
        <v>787</v>
      </c>
    </row>
    <row r="7" spans="1:4">
      <c r="A7" s="1062">
        <v>6</v>
      </c>
      <c r="B7" t="s">
        <v>778</v>
      </c>
      <c r="C7" t="s">
        <v>788</v>
      </c>
      <c r="D7" t="s">
        <v>789</v>
      </c>
    </row>
    <row r="8" spans="1:4">
      <c r="A8" s="1062">
        <v>7</v>
      </c>
      <c r="B8" t="s">
        <v>778</v>
      </c>
      <c r="C8" t="s">
        <v>790</v>
      </c>
      <c r="D8" t="s">
        <v>791</v>
      </c>
    </row>
    <row r="9" spans="1:4">
      <c r="A9" s="1062">
        <v>8</v>
      </c>
      <c r="B9" t="s">
        <v>778</v>
      </c>
      <c r="C9" t="s">
        <v>792</v>
      </c>
      <c r="D9" t="s">
        <v>793</v>
      </c>
    </row>
    <row r="10" spans="1:4">
      <c r="A10" s="1062">
        <v>9</v>
      </c>
      <c r="B10" t="s">
        <v>778</v>
      </c>
      <c r="C10" t="s">
        <v>794</v>
      </c>
      <c r="D10" t="s">
        <v>795</v>
      </c>
    </row>
    <row r="11" spans="1:4">
      <c r="A11" s="1062">
        <v>10</v>
      </c>
      <c r="B11" t="s">
        <v>778</v>
      </c>
      <c r="C11" t="s">
        <v>796</v>
      </c>
      <c r="D11" t="s">
        <v>797</v>
      </c>
    </row>
    <row r="12" spans="1:4">
      <c r="A12" s="1062">
        <v>11</v>
      </c>
      <c r="B12" t="s">
        <v>778</v>
      </c>
      <c r="C12" t="s">
        <v>798</v>
      </c>
      <c r="D12" t="s">
        <v>799</v>
      </c>
    </row>
    <row r="13" spans="1:4">
      <c r="A13" s="1062">
        <v>12</v>
      </c>
      <c r="B13" t="s">
        <v>778</v>
      </c>
      <c r="C13" t="s">
        <v>800</v>
      </c>
      <c r="D13" t="s">
        <v>801</v>
      </c>
    </row>
    <row r="14" spans="1:4">
      <c r="A14" s="1062">
        <v>13</v>
      </c>
      <c r="B14" t="s">
        <v>778</v>
      </c>
      <c r="C14" t="s">
        <v>802</v>
      </c>
      <c r="D14" t="s">
        <v>803</v>
      </c>
    </row>
    <row r="15" spans="1:4">
      <c r="A15" s="1062">
        <v>14</v>
      </c>
      <c r="B15" t="s">
        <v>778</v>
      </c>
      <c r="C15" t="s">
        <v>804</v>
      </c>
      <c r="D15" t="s">
        <v>805</v>
      </c>
    </row>
    <row r="16" spans="1:4">
      <c r="A16" s="1062">
        <v>15</v>
      </c>
      <c r="B16" t="s">
        <v>778</v>
      </c>
      <c r="C16" t="s">
        <v>806</v>
      </c>
      <c r="D16" t="s">
        <v>807</v>
      </c>
    </row>
    <row r="17" spans="1:4">
      <c r="A17" s="1062">
        <v>16</v>
      </c>
      <c r="B17" t="s">
        <v>778</v>
      </c>
      <c r="C17" t="s">
        <v>808</v>
      </c>
      <c r="D17" t="s">
        <v>809</v>
      </c>
    </row>
    <row r="18" spans="1:4">
      <c r="A18" s="1062">
        <v>17</v>
      </c>
      <c r="B18" t="s">
        <v>778</v>
      </c>
      <c r="C18" t="s">
        <v>810</v>
      </c>
      <c r="D18" t="s">
        <v>811</v>
      </c>
    </row>
    <row r="19" spans="1:4">
      <c r="A19" s="1062">
        <v>18</v>
      </c>
      <c r="B19" t="s">
        <v>778</v>
      </c>
      <c r="C19" t="s">
        <v>812</v>
      </c>
      <c r="D19" t="s">
        <v>813</v>
      </c>
    </row>
    <row r="20" spans="1:4">
      <c r="A20" s="1062">
        <v>19</v>
      </c>
      <c r="B20" t="s">
        <v>778</v>
      </c>
      <c r="C20" t="s">
        <v>814</v>
      </c>
      <c r="D20" t="s">
        <v>815</v>
      </c>
    </row>
    <row r="21" spans="1:4">
      <c r="A21" s="1062">
        <v>20</v>
      </c>
      <c r="B21" t="s">
        <v>778</v>
      </c>
      <c r="C21" t="s">
        <v>816</v>
      </c>
      <c r="D21" t="s">
        <v>817</v>
      </c>
    </row>
    <row r="22" spans="1:4">
      <c r="A22" s="1062">
        <v>21</v>
      </c>
      <c r="B22" t="s">
        <v>778</v>
      </c>
      <c r="C22" t="s">
        <v>818</v>
      </c>
      <c r="D22" t="s">
        <v>819</v>
      </c>
    </row>
    <row r="23" spans="1:4">
      <c r="A23" s="1062">
        <v>22</v>
      </c>
      <c r="B23" t="s">
        <v>778</v>
      </c>
      <c r="C23" t="s">
        <v>820</v>
      </c>
      <c r="D23" t="s">
        <v>821</v>
      </c>
    </row>
    <row r="24" spans="1:4">
      <c r="A24" s="1062">
        <v>23</v>
      </c>
      <c r="B24" t="s">
        <v>778</v>
      </c>
      <c r="C24" t="s">
        <v>822</v>
      </c>
      <c r="D24" t="s">
        <v>823</v>
      </c>
    </row>
    <row r="25" spans="1:4">
      <c r="A25" s="1062">
        <v>24</v>
      </c>
      <c r="B25" t="s">
        <v>824</v>
      </c>
      <c r="C25" t="s">
        <v>826</v>
      </c>
      <c r="D25" t="s">
        <v>827</v>
      </c>
    </row>
    <row r="26" spans="1:4">
      <c r="A26" s="1062">
        <v>25</v>
      </c>
      <c r="B26" t="s">
        <v>824</v>
      </c>
      <c r="C26" t="s">
        <v>824</v>
      </c>
      <c r="D26" t="s">
        <v>825</v>
      </c>
    </row>
    <row r="27" spans="1:4">
      <c r="A27" s="1062">
        <v>26</v>
      </c>
      <c r="B27" t="s">
        <v>824</v>
      </c>
      <c r="C27" t="s">
        <v>828</v>
      </c>
      <c r="D27" t="s">
        <v>829</v>
      </c>
    </row>
    <row r="28" spans="1:4">
      <c r="A28" s="1062">
        <v>27</v>
      </c>
      <c r="B28" t="s">
        <v>824</v>
      </c>
      <c r="C28" t="s">
        <v>830</v>
      </c>
      <c r="D28" t="s">
        <v>831</v>
      </c>
    </row>
    <row r="29" spans="1:4">
      <c r="A29" s="1062">
        <v>28</v>
      </c>
      <c r="B29" t="s">
        <v>824</v>
      </c>
      <c r="C29" t="s">
        <v>832</v>
      </c>
      <c r="D29" t="s">
        <v>833</v>
      </c>
    </row>
    <row r="30" spans="1:4">
      <c r="A30" s="1062">
        <v>29</v>
      </c>
      <c r="B30" t="s">
        <v>824</v>
      </c>
      <c r="C30" t="s">
        <v>834</v>
      </c>
      <c r="D30" t="s">
        <v>835</v>
      </c>
    </row>
    <row r="31" spans="1:4">
      <c r="A31" s="1062">
        <v>30</v>
      </c>
      <c r="B31" t="s">
        <v>824</v>
      </c>
      <c r="C31" t="s">
        <v>836</v>
      </c>
      <c r="D31" t="s">
        <v>837</v>
      </c>
    </row>
    <row r="32" spans="1:4">
      <c r="A32" s="1062">
        <v>31</v>
      </c>
      <c r="B32" t="s">
        <v>824</v>
      </c>
      <c r="C32" t="s">
        <v>838</v>
      </c>
      <c r="D32" t="s">
        <v>839</v>
      </c>
    </row>
    <row r="33" spans="1:4">
      <c r="A33" s="1062">
        <v>32</v>
      </c>
      <c r="B33" t="s">
        <v>824</v>
      </c>
      <c r="C33" t="s">
        <v>840</v>
      </c>
      <c r="D33" t="s">
        <v>841</v>
      </c>
    </row>
    <row r="34" spans="1:4">
      <c r="A34" s="1062">
        <v>33</v>
      </c>
      <c r="B34" t="s">
        <v>824</v>
      </c>
      <c r="C34" t="s">
        <v>842</v>
      </c>
      <c r="D34" t="s">
        <v>843</v>
      </c>
    </row>
    <row r="35" spans="1:4">
      <c r="A35" s="1062">
        <v>34</v>
      </c>
      <c r="B35" t="s">
        <v>824</v>
      </c>
      <c r="C35" t="s">
        <v>844</v>
      </c>
      <c r="D35" t="s">
        <v>845</v>
      </c>
    </row>
    <row r="36" spans="1:4">
      <c r="A36" s="1062">
        <v>35</v>
      </c>
      <c r="B36" t="s">
        <v>824</v>
      </c>
      <c r="C36" t="s">
        <v>846</v>
      </c>
      <c r="D36" t="s">
        <v>847</v>
      </c>
    </row>
    <row r="37" spans="1:4">
      <c r="A37" s="1062">
        <v>36</v>
      </c>
      <c r="B37" t="s">
        <v>824</v>
      </c>
      <c r="C37" t="s">
        <v>848</v>
      </c>
      <c r="D37" t="s">
        <v>849</v>
      </c>
    </row>
    <row r="38" spans="1:4">
      <c r="A38" s="1062">
        <v>37</v>
      </c>
      <c r="B38" t="s">
        <v>824</v>
      </c>
      <c r="C38" t="s">
        <v>850</v>
      </c>
      <c r="D38" t="s">
        <v>851</v>
      </c>
    </row>
    <row r="39" spans="1:4">
      <c r="A39" s="1062">
        <v>38</v>
      </c>
      <c r="B39" t="s">
        <v>824</v>
      </c>
      <c r="C39" t="s">
        <v>852</v>
      </c>
      <c r="D39" t="s">
        <v>853</v>
      </c>
    </row>
    <row r="40" spans="1:4">
      <c r="A40" s="1062">
        <v>39</v>
      </c>
      <c r="B40" t="s">
        <v>824</v>
      </c>
      <c r="C40" t="s">
        <v>854</v>
      </c>
      <c r="D40" t="s">
        <v>855</v>
      </c>
    </row>
    <row r="41" spans="1:4">
      <c r="A41" s="1062">
        <v>40</v>
      </c>
      <c r="B41" t="s">
        <v>824</v>
      </c>
      <c r="C41" t="s">
        <v>856</v>
      </c>
      <c r="D41" t="s">
        <v>857</v>
      </c>
    </row>
    <row r="42" spans="1:4">
      <c r="A42" s="1062">
        <v>41</v>
      </c>
      <c r="B42" t="s">
        <v>824</v>
      </c>
      <c r="C42" t="s">
        <v>858</v>
      </c>
      <c r="D42" t="s">
        <v>859</v>
      </c>
    </row>
    <row r="43" spans="1:4">
      <c r="A43" s="1062">
        <v>42</v>
      </c>
      <c r="B43" t="s">
        <v>824</v>
      </c>
      <c r="C43" t="s">
        <v>860</v>
      </c>
      <c r="D43" t="s">
        <v>861</v>
      </c>
    </row>
    <row r="44" spans="1:4">
      <c r="A44" s="1062">
        <v>43</v>
      </c>
      <c r="B44" t="s">
        <v>824</v>
      </c>
      <c r="C44" t="s">
        <v>862</v>
      </c>
      <c r="D44" t="s">
        <v>863</v>
      </c>
    </row>
    <row r="45" spans="1:4">
      <c r="A45" s="1062">
        <v>44</v>
      </c>
      <c r="B45" t="s">
        <v>824</v>
      </c>
      <c r="C45" t="s">
        <v>864</v>
      </c>
      <c r="D45" t="s">
        <v>865</v>
      </c>
    </row>
    <row r="46" spans="1:4">
      <c r="A46" s="1062">
        <v>45</v>
      </c>
      <c r="B46" t="s">
        <v>824</v>
      </c>
      <c r="C46" t="s">
        <v>866</v>
      </c>
      <c r="D46" t="s">
        <v>867</v>
      </c>
    </row>
    <row r="47" spans="1:4">
      <c r="A47" s="1062">
        <v>46</v>
      </c>
      <c r="B47" t="s">
        <v>824</v>
      </c>
      <c r="C47" t="s">
        <v>868</v>
      </c>
      <c r="D47" t="s">
        <v>869</v>
      </c>
    </row>
    <row r="48" spans="1:4">
      <c r="A48" s="1062">
        <v>47</v>
      </c>
      <c r="B48" t="s">
        <v>824</v>
      </c>
      <c r="C48" t="s">
        <v>870</v>
      </c>
      <c r="D48" t="s">
        <v>871</v>
      </c>
    </row>
    <row r="49" spans="1:4">
      <c r="A49" s="1062">
        <v>48</v>
      </c>
      <c r="B49" t="s">
        <v>824</v>
      </c>
      <c r="C49" t="s">
        <v>872</v>
      </c>
      <c r="D49" t="s">
        <v>873</v>
      </c>
    </row>
    <row r="50" spans="1:4">
      <c r="A50" s="1062">
        <v>49</v>
      </c>
      <c r="B50" t="s">
        <v>824</v>
      </c>
      <c r="C50" t="s">
        <v>874</v>
      </c>
      <c r="D50" t="s">
        <v>875</v>
      </c>
    </row>
    <row r="51" spans="1:4">
      <c r="A51" s="1062">
        <v>50</v>
      </c>
      <c r="B51" t="s">
        <v>824</v>
      </c>
      <c r="C51" t="s">
        <v>876</v>
      </c>
      <c r="D51" t="s">
        <v>877</v>
      </c>
    </row>
    <row r="52" spans="1:4">
      <c r="A52" s="1062">
        <v>51</v>
      </c>
      <c r="B52" t="s">
        <v>824</v>
      </c>
      <c r="C52" t="s">
        <v>878</v>
      </c>
      <c r="D52" t="s">
        <v>879</v>
      </c>
    </row>
    <row r="53" spans="1:4">
      <c r="A53" s="1062">
        <v>52</v>
      </c>
      <c r="B53" t="s">
        <v>824</v>
      </c>
      <c r="C53" t="s">
        <v>880</v>
      </c>
      <c r="D53" t="s">
        <v>881</v>
      </c>
    </row>
    <row r="54" spans="1:4">
      <c r="A54" s="1062">
        <v>53</v>
      </c>
      <c r="B54" t="s">
        <v>882</v>
      </c>
      <c r="C54" t="s">
        <v>882</v>
      </c>
      <c r="D54" t="s">
        <v>883</v>
      </c>
    </row>
    <row r="55" spans="1:4">
      <c r="A55" s="1062">
        <v>54</v>
      </c>
      <c r="B55" t="s">
        <v>882</v>
      </c>
      <c r="C55" t="s">
        <v>884</v>
      </c>
      <c r="D55" t="s">
        <v>885</v>
      </c>
    </row>
    <row r="56" spans="1:4">
      <c r="A56" s="1062">
        <v>55</v>
      </c>
      <c r="B56" t="s">
        <v>882</v>
      </c>
      <c r="C56" t="s">
        <v>886</v>
      </c>
      <c r="D56" t="s">
        <v>887</v>
      </c>
    </row>
    <row r="57" spans="1:4">
      <c r="A57" s="1062">
        <v>56</v>
      </c>
      <c r="B57" t="s">
        <v>882</v>
      </c>
      <c r="C57" t="s">
        <v>888</v>
      </c>
      <c r="D57" t="s">
        <v>889</v>
      </c>
    </row>
    <row r="58" spans="1:4">
      <c r="A58" s="1062">
        <v>57</v>
      </c>
      <c r="B58" t="s">
        <v>882</v>
      </c>
      <c r="C58" t="s">
        <v>890</v>
      </c>
      <c r="D58" t="s">
        <v>891</v>
      </c>
    </row>
    <row r="59" spans="1:4">
      <c r="A59" s="1062">
        <v>58</v>
      </c>
      <c r="B59" t="s">
        <v>882</v>
      </c>
      <c r="C59" t="s">
        <v>892</v>
      </c>
      <c r="D59" t="s">
        <v>893</v>
      </c>
    </row>
    <row r="60" spans="1:4">
      <c r="A60" s="1062">
        <v>59</v>
      </c>
      <c r="B60" t="s">
        <v>882</v>
      </c>
      <c r="C60" t="s">
        <v>894</v>
      </c>
      <c r="D60" t="s">
        <v>895</v>
      </c>
    </row>
    <row r="61" spans="1:4">
      <c r="A61" s="1062">
        <v>60</v>
      </c>
      <c r="B61" t="s">
        <v>882</v>
      </c>
      <c r="C61" t="s">
        <v>896</v>
      </c>
      <c r="D61" t="s">
        <v>897</v>
      </c>
    </row>
    <row r="62" spans="1:4">
      <c r="A62" s="1062">
        <v>61</v>
      </c>
      <c r="B62" t="s">
        <v>882</v>
      </c>
      <c r="C62" t="s">
        <v>898</v>
      </c>
      <c r="D62" t="s">
        <v>899</v>
      </c>
    </row>
    <row r="63" spans="1:4">
      <c r="A63" s="1062">
        <v>62</v>
      </c>
      <c r="B63" t="s">
        <v>882</v>
      </c>
      <c r="C63" t="s">
        <v>900</v>
      </c>
      <c r="D63" t="s">
        <v>901</v>
      </c>
    </row>
    <row r="64" spans="1:4">
      <c r="A64" s="1062">
        <v>63</v>
      </c>
      <c r="B64" t="s">
        <v>882</v>
      </c>
      <c r="C64" t="s">
        <v>902</v>
      </c>
      <c r="D64" t="s">
        <v>903</v>
      </c>
    </row>
    <row r="65" spans="1:4">
      <c r="A65" s="1062">
        <v>64</v>
      </c>
      <c r="B65" t="s">
        <v>882</v>
      </c>
      <c r="C65" t="s">
        <v>904</v>
      </c>
      <c r="D65" t="s">
        <v>905</v>
      </c>
    </row>
    <row r="66" spans="1:4">
      <c r="A66" s="1062">
        <v>65</v>
      </c>
      <c r="B66" t="s">
        <v>882</v>
      </c>
      <c r="C66" t="s">
        <v>906</v>
      </c>
      <c r="D66" t="s">
        <v>907</v>
      </c>
    </row>
    <row r="67" spans="1:4">
      <c r="A67" s="1062">
        <v>66</v>
      </c>
      <c r="B67" t="s">
        <v>882</v>
      </c>
      <c r="C67" t="s">
        <v>908</v>
      </c>
      <c r="D67" t="s">
        <v>909</v>
      </c>
    </row>
    <row r="68" spans="1:4">
      <c r="A68" s="1062">
        <v>67</v>
      </c>
      <c r="B68" t="s">
        <v>882</v>
      </c>
      <c r="C68" t="s">
        <v>910</v>
      </c>
      <c r="D68" t="s">
        <v>911</v>
      </c>
    </row>
    <row r="69" spans="1:4">
      <c r="A69" s="1062">
        <v>68</v>
      </c>
      <c r="B69" t="s">
        <v>882</v>
      </c>
      <c r="C69" t="s">
        <v>912</v>
      </c>
      <c r="D69" t="s">
        <v>913</v>
      </c>
    </row>
    <row r="70" spans="1:4">
      <c r="A70" s="1062">
        <v>69</v>
      </c>
      <c r="B70" t="s">
        <v>882</v>
      </c>
      <c r="C70" t="s">
        <v>914</v>
      </c>
      <c r="D70" t="s">
        <v>915</v>
      </c>
    </row>
    <row r="71" spans="1:4">
      <c r="A71" s="1062">
        <v>70</v>
      </c>
      <c r="B71" t="s">
        <v>882</v>
      </c>
      <c r="C71" t="s">
        <v>916</v>
      </c>
      <c r="D71" t="s">
        <v>917</v>
      </c>
    </row>
    <row r="72" spans="1:4">
      <c r="A72" s="1062">
        <v>71</v>
      </c>
      <c r="B72" t="s">
        <v>882</v>
      </c>
      <c r="C72" t="s">
        <v>918</v>
      </c>
      <c r="D72" t="s">
        <v>919</v>
      </c>
    </row>
    <row r="73" spans="1:4">
      <c r="A73" s="1062">
        <v>72</v>
      </c>
      <c r="B73" t="s">
        <v>882</v>
      </c>
      <c r="C73" t="s">
        <v>920</v>
      </c>
      <c r="D73" t="s">
        <v>921</v>
      </c>
    </row>
    <row r="74" spans="1:4">
      <c r="A74" s="1062">
        <v>73</v>
      </c>
      <c r="B74" t="s">
        <v>882</v>
      </c>
      <c r="C74" t="s">
        <v>922</v>
      </c>
      <c r="D74" t="s">
        <v>923</v>
      </c>
    </row>
    <row r="75" spans="1:4">
      <c r="A75" s="1062">
        <v>74</v>
      </c>
      <c r="B75" t="s">
        <v>882</v>
      </c>
      <c r="C75" t="s">
        <v>924</v>
      </c>
      <c r="D75" t="s">
        <v>925</v>
      </c>
    </row>
    <row r="76" spans="1:4">
      <c r="A76" s="1062">
        <v>75</v>
      </c>
      <c r="B76" t="s">
        <v>926</v>
      </c>
      <c r="C76" t="s">
        <v>928</v>
      </c>
      <c r="D76" t="s">
        <v>929</v>
      </c>
    </row>
    <row r="77" spans="1:4">
      <c r="A77" s="1062">
        <v>76</v>
      </c>
      <c r="B77" t="s">
        <v>926</v>
      </c>
      <c r="C77" t="s">
        <v>930</v>
      </c>
      <c r="D77" t="s">
        <v>931</v>
      </c>
    </row>
    <row r="78" spans="1:4">
      <c r="A78" s="1062">
        <v>77</v>
      </c>
      <c r="B78" t="s">
        <v>926</v>
      </c>
      <c r="C78" t="s">
        <v>932</v>
      </c>
      <c r="D78" t="s">
        <v>933</v>
      </c>
    </row>
    <row r="79" spans="1:4">
      <c r="A79" s="1062">
        <v>78</v>
      </c>
      <c r="B79" t="s">
        <v>926</v>
      </c>
      <c r="C79" t="s">
        <v>926</v>
      </c>
      <c r="D79" t="s">
        <v>927</v>
      </c>
    </row>
    <row r="80" spans="1:4">
      <c r="A80" s="1062">
        <v>79</v>
      </c>
      <c r="B80" t="s">
        <v>926</v>
      </c>
      <c r="C80" t="s">
        <v>934</v>
      </c>
      <c r="D80" t="s">
        <v>935</v>
      </c>
    </row>
    <row r="81" spans="1:4">
      <c r="A81" s="1062">
        <v>80</v>
      </c>
      <c r="B81" t="s">
        <v>926</v>
      </c>
      <c r="C81" t="s">
        <v>936</v>
      </c>
      <c r="D81" t="s">
        <v>937</v>
      </c>
    </row>
    <row r="82" spans="1:4">
      <c r="A82" s="1062">
        <v>81</v>
      </c>
      <c r="B82" t="s">
        <v>926</v>
      </c>
      <c r="C82" t="s">
        <v>938</v>
      </c>
      <c r="D82" t="s">
        <v>939</v>
      </c>
    </row>
    <row r="83" spans="1:4">
      <c r="A83" s="1062">
        <v>82</v>
      </c>
      <c r="B83" t="s">
        <v>926</v>
      </c>
      <c r="C83" t="s">
        <v>940</v>
      </c>
      <c r="D83" t="s">
        <v>941</v>
      </c>
    </row>
    <row r="84" spans="1:4">
      <c r="A84" s="1062">
        <v>83</v>
      </c>
      <c r="B84" t="s">
        <v>926</v>
      </c>
      <c r="C84" t="s">
        <v>942</v>
      </c>
      <c r="D84" t="s">
        <v>943</v>
      </c>
    </row>
    <row r="85" spans="1:4">
      <c r="A85" s="1062">
        <v>84</v>
      </c>
      <c r="B85" t="s">
        <v>926</v>
      </c>
      <c r="C85" t="s">
        <v>944</v>
      </c>
      <c r="D85" t="s">
        <v>945</v>
      </c>
    </row>
    <row r="86" spans="1:4">
      <c r="A86" s="1062">
        <v>85</v>
      </c>
      <c r="B86" t="s">
        <v>926</v>
      </c>
      <c r="C86" t="s">
        <v>946</v>
      </c>
      <c r="D86" t="s">
        <v>947</v>
      </c>
    </row>
    <row r="87" spans="1:4">
      <c r="A87" s="1062">
        <v>86</v>
      </c>
      <c r="B87" t="s">
        <v>926</v>
      </c>
      <c r="C87" t="s">
        <v>948</v>
      </c>
      <c r="D87" t="s">
        <v>949</v>
      </c>
    </row>
    <row r="88" spans="1:4">
      <c r="A88" s="1062">
        <v>87</v>
      </c>
      <c r="B88" t="s">
        <v>926</v>
      </c>
      <c r="C88" t="s">
        <v>950</v>
      </c>
      <c r="D88" t="s">
        <v>951</v>
      </c>
    </row>
    <row r="89" spans="1:4">
      <c r="A89" s="1062">
        <v>88</v>
      </c>
      <c r="B89" t="s">
        <v>926</v>
      </c>
      <c r="C89" t="s">
        <v>952</v>
      </c>
      <c r="D89" t="s">
        <v>953</v>
      </c>
    </row>
    <row r="90" spans="1:4">
      <c r="A90" s="1062">
        <v>89</v>
      </c>
      <c r="B90" t="s">
        <v>926</v>
      </c>
      <c r="C90" t="s">
        <v>954</v>
      </c>
      <c r="D90" t="s">
        <v>955</v>
      </c>
    </row>
    <row r="91" spans="1:4">
      <c r="A91" s="1062">
        <v>90</v>
      </c>
      <c r="B91" t="s">
        <v>926</v>
      </c>
      <c r="C91" t="s">
        <v>956</v>
      </c>
      <c r="D91" t="s">
        <v>957</v>
      </c>
    </row>
    <row r="92" spans="1:4">
      <c r="A92" s="1062">
        <v>91</v>
      </c>
      <c r="B92" t="s">
        <v>926</v>
      </c>
      <c r="C92" t="s">
        <v>958</v>
      </c>
      <c r="D92" t="s">
        <v>959</v>
      </c>
    </row>
    <row r="93" spans="1:4">
      <c r="A93" s="1062">
        <v>92</v>
      </c>
      <c r="B93" t="s">
        <v>926</v>
      </c>
      <c r="C93" t="s">
        <v>960</v>
      </c>
      <c r="D93" t="s">
        <v>961</v>
      </c>
    </row>
    <row r="94" spans="1:4">
      <c r="A94" s="1062">
        <v>93</v>
      </c>
      <c r="B94" t="s">
        <v>926</v>
      </c>
      <c r="C94" t="s">
        <v>962</v>
      </c>
      <c r="D94" t="s">
        <v>963</v>
      </c>
    </row>
    <row r="95" spans="1:4">
      <c r="A95" s="1062">
        <v>94</v>
      </c>
      <c r="B95" t="s">
        <v>926</v>
      </c>
      <c r="C95" t="s">
        <v>964</v>
      </c>
      <c r="D95" t="s">
        <v>965</v>
      </c>
    </row>
    <row r="96" spans="1:4">
      <c r="A96" s="1062">
        <v>95</v>
      </c>
      <c r="B96" t="s">
        <v>926</v>
      </c>
      <c r="C96" t="s">
        <v>966</v>
      </c>
      <c r="D96" t="s">
        <v>967</v>
      </c>
    </row>
    <row r="97" spans="1:4">
      <c r="A97" s="1062">
        <v>96</v>
      </c>
      <c r="B97" t="s">
        <v>926</v>
      </c>
      <c r="C97" t="s">
        <v>968</v>
      </c>
      <c r="D97" t="s">
        <v>969</v>
      </c>
    </row>
    <row r="98" spans="1:4">
      <c r="A98" s="1062">
        <v>97</v>
      </c>
      <c r="B98" t="s">
        <v>926</v>
      </c>
      <c r="C98" t="s">
        <v>970</v>
      </c>
      <c r="D98" t="s">
        <v>971</v>
      </c>
    </row>
    <row r="99" spans="1:4">
      <c r="A99" s="1062">
        <v>98</v>
      </c>
      <c r="B99" t="s">
        <v>926</v>
      </c>
      <c r="C99" t="s">
        <v>866</v>
      </c>
      <c r="D99" t="s">
        <v>972</v>
      </c>
    </row>
    <row r="100" spans="1:4">
      <c r="A100" s="1062">
        <v>99</v>
      </c>
      <c r="B100" t="s">
        <v>926</v>
      </c>
      <c r="C100" t="s">
        <v>973</v>
      </c>
      <c r="D100" t="s">
        <v>974</v>
      </c>
    </row>
    <row r="101" spans="1:4">
      <c r="A101" s="1062">
        <v>100</v>
      </c>
      <c r="B101" t="s">
        <v>926</v>
      </c>
      <c r="C101" t="s">
        <v>975</v>
      </c>
      <c r="D101" t="s">
        <v>976</v>
      </c>
    </row>
    <row r="102" spans="1:4">
      <c r="A102" s="1062">
        <v>101</v>
      </c>
      <c r="B102" t="s">
        <v>926</v>
      </c>
      <c r="C102" t="s">
        <v>977</v>
      </c>
      <c r="D102" t="s">
        <v>978</v>
      </c>
    </row>
    <row r="103" spans="1:4">
      <c r="A103" s="1062">
        <v>102</v>
      </c>
      <c r="B103" t="s">
        <v>979</v>
      </c>
      <c r="C103" t="s">
        <v>979</v>
      </c>
      <c r="D103" t="s">
        <v>980</v>
      </c>
    </row>
    <row r="104" spans="1:4">
      <c r="A104" s="1062">
        <v>103</v>
      </c>
      <c r="B104" t="s">
        <v>979</v>
      </c>
      <c r="C104" t="s">
        <v>981</v>
      </c>
      <c r="D104" t="s">
        <v>982</v>
      </c>
    </row>
    <row r="105" spans="1:4">
      <c r="A105" s="1062">
        <v>104</v>
      </c>
      <c r="B105" t="s">
        <v>979</v>
      </c>
      <c r="C105" t="s">
        <v>983</v>
      </c>
      <c r="D105" t="s">
        <v>984</v>
      </c>
    </row>
    <row r="106" spans="1:4">
      <c r="A106" s="1062">
        <v>105</v>
      </c>
      <c r="B106" t="s">
        <v>979</v>
      </c>
      <c r="C106" t="s">
        <v>985</v>
      </c>
      <c r="D106" t="s">
        <v>986</v>
      </c>
    </row>
    <row r="107" spans="1:4">
      <c r="A107" s="1062">
        <v>106</v>
      </c>
      <c r="B107" t="s">
        <v>979</v>
      </c>
      <c r="C107" t="s">
        <v>987</v>
      </c>
      <c r="D107" t="s">
        <v>988</v>
      </c>
    </row>
    <row r="108" spans="1:4">
      <c r="A108" s="1062">
        <v>107</v>
      </c>
      <c r="B108" t="s">
        <v>979</v>
      </c>
      <c r="C108" t="s">
        <v>989</v>
      </c>
      <c r="D108" t="s">
        <v>990</v>
      </c>
    </row>
    <row r="109" spans="1:4">
      <c r="A109" s="1062">
        <v>108</v>
      </c>
      <c r="B109" t="s">
        <v>979</v>
      </c>
      <c r="C109" t="s">
        <v>991</v>
      </c>
      <c r="D109" t="s">
        <v>992</v>
      </c>
    </row>
    <row r="110" spans="1:4">
      <c r="A110" s="1062">
        <v>109</v>
      </c>
      <c r="B110" t="s">
        <v>979</v>
      </c>
      <c r="C110" t="s">
        <v>993</v>
      </c>
      <c r="D110" t="s">
        <v>994</v>
      </c>
    </row>
    <row r="111" spans="1:4">
      <c r="A111" s="1062">
        <v>110</v>
      </c>
      <c r="B111" t="s">
        <v>979</v>
      </c>
      <c r="C111" t="s">
        <v>995</v>
      </c>
      <c r="D111" t="s">
        <v>996</v>
      </c>
    </row>
    <row r="112" spans="1:4">
      <c r="A112" s="1062">
        <v>111</v>
      </c>
      <c r="B112" t="s">
        <v>979</v>
      </c>
      <c r="C112" t="s">
        <v>997</v>
      </c>
      <c r="D112" t="s">
        <v>998</v>
      </c>
    </row>
    <row r="113" spans="1:4">
      <c r="A113" s="1062">
        <v>112</v>
      </c>
      <c r="B113" t="s">
        <v>979</v>
      </c>
      <c r="C113" t="s">
        <v>999</v>
      </c>
      <c r="D113" t="s">
        <v>1000</v>
      </c>
    </row>
    <row r="114" spans="1:4">
      <c r="A114" s="1062">
        <v>113</v>
      </c>
      <c r="B114" t="s">
        <v>979</v>
      </c>
      <c r="C114" t="s">
        <v>1001</v>
      </c>
      <c r="D114" t="s">
        <v>1002</v>
      </c>
    </row>
    <row r="115" spans="1:4">
      <c r="A115" s="1062">
        <v>114</v>
      </c>
      <c r="B115" t="s">
        <v>979</v>
      </c>
      <c r="C115" t="s">
        <v>1003</v>
      </c>
      <c r="D115" t="s">
        <v>1004</v>
      </c>
    </row>
    <row r="116" spans="1:4">
      <c r="A116" s="1062">
        <v>115</v>
      </c>
      <c r="B116" t="s">
        <v>979</v>
      </c>
      <c r="C116" t="s">
        <v>1005</v>
      </c>
      <c r="D116" t="s">
        <v>1006</v>
      </c>
    </row>
    <row r="117" spans="1:4">
      <c r="A117" s="1062">
        <v>116</v>
      </c>
      <c r="B117" t="s">
        <v>979</v>
      </c>
      <c r="C117" t="s">
        <v>1007</v>
      </c>
      <c r="D117" t="s">
        <v>1008</v>
      </c>
    </row>
    <row r="118" spans="1:4">
      <c r="A118" s="1062">
        <v>117</v>
      </c>
      <c r="B118" t="s">
        <v>979</v>
      </c>
      <c r="C118" t="s">
        <v>1009</v>
      </c>
      <c r="D118" t="s">
        <v>1010</v>
      </c>
    </row>
    <row r="119" spans="1:4">
      <c r="A119" s="1062">
        <v>118</v>
      </c>
      <c r="B119" t="s">
        <v>979</v>
      </c>
      <c r="C119" t="s">
        <v>1011</v>
      </c>
      <c r="D119" t="s">
        <v>1012</v>
      </c>
    </row>
    <row r="120" spans="1:4">
      <c r="A120" s="1062">
        <v>119</v>
      </c>
      <c r="B120" t="s">
        <v>979</v>
      </c>
      <c r="C120" t="s">
        <v>1013</v>
      </c>
      <c r="D120" t="s">
        <v>1014</v>
      </c>
    </row>
    <row r="121" spans="1:4">
      <c r="A121" s="1062">
        <v>120</v>
      </c>
      <c r="B121" t="s">
        <v>979</v>
      </c>
      <c r="C121" t="s">
        <v>1015</v>
      </c>
      <c r="D121" t="s">
        <v>1016</v>
      </c>
    </row>
    <row r="122" spans="1:4">
      <c r="A122" s="1062">
        <v>121</v>
      </c>
      <c r="B122" t="s">
        <v>979</v>
      </c>
      <c r="C122" t="s">
        <v>1017</v>
      </c>
      <c r="D122" t="s">
        <v>1018</v>
      </c>
    </row>
    <row r="123" spans="1:4">
      <c r="A123" s="1062">
        <v>122</v>
      </c>
      <c r="B123" t="s">
        <v>979</v>
      </c>
      <c r="C123" t="s">
        <v>1019</v>
      </c>
      <c r="D123" t="s">
        <v>1020</v>
      </c>
    </row>
    <row r="124" spans="1:4">
      <c r="A124" s="1062">
        <v>123</v>
      </c>
      <c r="B124" t="s">
        <v>1021</v>
      </c>
      <c r="C124" t="s">
        <v>1021</v>
      </c>
      <c r="D124" t="s">
        <v>1022</v>
      </c>
    </row>
    <row r="125" spans="1:4">
      <c r="A125" s="1062">
        <v>124</v>
      </c>
      <c r="B125" t="s">
        <v>1021</v>
      </c>
      <c r="C125" t="s">
        <v>1023</v>
      </c>
      <c r="D125" t="s">
        <v>1024</v>
      </c>
    </row>
    <row r="126" spans="1:4">
      <c r="A126" s="1062">
        <v>125</v>
      </c>
      <c r="B126" t="s">
        <v>1021</v>
      </c>
      <c r="C126" t="s">
        <v>1025</v>
      </c>
      <c r="D126" t="s">
        <v>1026</v>
      </c>
    </row>
    <row r="127" spans="1:4">
      <c r="A127" s="1062">
        <v>126</v>
      </c>
      <c r="B127" t="s">
        <v>1021</v>
      </c>
      <c r="C127" t="s">
        <v>1027</v>
      </c>
      <c r="D127" t="s">
        <v>1028</v>
      </c>
    </row>
    <row r="128" spans="1:4">
      <c r="A128" s="1062">
        <v>127</v>
      </c>
      <c r="B128" t="s">
        <v>1021</v>
      </c>
      <c r="C128" t="s">
        <v>1029</v>
      </c>
      <c r="D128" t="s">
        <v>1030</v>
      </c>
    </row>
    <row r="129" spans="1:4">
      <c r="A129" s="1062">
        <v>128</v>
      </c>
      <c r="B129" t="s">
        <v>1021</v>
      </c>
      <c r="C129" t="s">
        <v>1031</v>
      </c>
      <c r="D129" t="s">
        <v>1032</v>
      </c>
    </row>
    <row r="130" spans="1:4">
      <c r="A130" s="1062">
        <v>129</v>
      </c>
      <c r="B130" t="s">
        <v>1021</v>
      </c>
      <c r="C130" t="s">
        <v>1033</v>
      </c>
      <c r="D130" t="s">
        <v>1034</v>
      </c>
    </row>
    <row r="131" spans="1:4">
      <c r="A131" s="1062">
        <v>130</v>
      </c>
      <c r="B131" t="s">
        <v>1021</v>
      </c>
      <c r="C131" t="s">
        <v>1035</v>
      </c>
      <c r="D131" t="s">
        <v>1036</v>
      </c>
    </row>
    <row r="132" spans="1:4">
      <c r="A132" s="1062">
        <v>131</v>
      </c>
      <c r="B132" t="s">
        <v>1021</v>
      </c>
      <c r="C132" t="s">
        <v>1037</v>
      </c>
      <c r="D132" t="s">
        <v>1038</v>
      </c>
    </row>
    <row r="133" spans="1:4">
      <c r="A133" s="1062">
        <v>132</v>
      </c>
      <c r="B133" t="s">
        <v>1021</v>
      </c>
      <c r="C133" t="s">
        <v>1039</v>
      </c>
      <c r="D133" t="s">
        <v>1040</v>
      </c>
    </row>
    <row r="134" spans="1:4">
      <c r="A134" s="1062">
        <v>133</v>
      </c>
      <c r="B134" t="s">
        <v>1021</v>
      </c>
      <c r="C134" t="s">
        <v>1041</v>
      </c>
      <c r="D134" t="s">
        <v>1042</v>
      </c>
    </row>
    <row r="135" spans="1:4">
      <c r="A135" s="1062">
        <v>134</v>
      </c>
      <c r="B135" t="s">
        <v>1021</v>
      </c>
      <c r="C135" t="s">
        <v>1043</v>
      </c>
      <c r="D135" t="s">
        <v>1044</v>
      </c>
    </row>
    <row r="136" spans="1:4">
      <c r="A136" s="1062">
        <v>135</v>
      </c>
      <c r="B136" t="s">
        <v>1021</v>
      </c>
      <c r="C136" t="s">
        <v>1045</v>
      </c>
      <c r="D136" t="s">
        <v>1046</v>
      </c>
    </row>
    <row r="137" spans="1:4">
      <c r="A137" s="1062">
        <v>136</v>
      </c>
      <c r="B137" t="s">
        <v>1021</v>
      </c>
      <c r="C137" t="s">
        <v>1047</v>
      </c>
      <c r="D137" t="s">
        <v>1048</v>
      </c>
    </row>
    <row r="138" spans="1:4">
      <c r="A138" s="1062">
        <v>137</v>
      </c>
      <c r="B138" t="s">
        <v>1021</v>
      </c>
      <c r="C138" t="s">
        <v>1049</v>
      </c>
      <c r="D138" t="s">
        <v>1050</v>
      </c>
    </row>
    <row r="139" spans="1:4">
      <c r="A139" s="1062">
        <v>138</v>
      </c>
      <c r="B139" t="s">
        <v>1021</v>
      </c>
      <c r="C139" t="s">
        <v>1051</v>
      </c>
      <c r="D139" t="s">
        <v>1052</v>
      </c>
    </row>
    <row r="140" spans="1:4">
      <c r="A140" s="1062">
        <v>139</v>
      </c>
      <c r="B140" t="s">
        <v>1021</v>
      </c>
      <c r="C140" t="s">
        <v>1053</v>
      </c>
      <c r="D140" t="s">
        <v>1054</v>
      </c>
    </row>
    <row r="141" spans="1:4">
      <c r="A141" s="1062">
        <v>140</v>
      </c>
      <c r="B141" t="s">
        <v>1021</v>
      </c>
      <c r="C141" t="s">
        <v>1055</v>
      </c>
      <c r="D141" t="s">
        <v>1056</v>
      </c>
    </row>
    <row r="142" spans="1:4">
      <c r="A142" s="1062">
        <v>141</v>
      </c>
      <c r="B142" t="s">
        <v>1021</v>
      </c>
      <c r="C142" t="s">
        <v>1057</v>
      </c>
      <c r="D142" t="s">
        <v>1058</v>
      </c>
    </row>
    <row r="143" spans="1:4">
      <c r="A143" s="1062">
        <v>142</v>
      </c>
      <c r="B143" t="s">
        <v>1021</v>
      </c>
      <c r="C143" t="s">
        <v>1059</v>
      </c>
      <c r="D143" t="s">
        <v>1060</v>
      </c>
    </row>
    <row r="144" spans="1:4">
      <c r="A144" s="1062">
        <v>143</v>
      </c>
      <c r="B144" t="s">
        <v>1021</v>
      </c>
      <c r="C144" t="s">
        <v>1061</v>
      </c>
      <c r="D144" t="s">
        <v>1062</v>
      </c>
    </row>
    <row r="145" spans="1:4">
      <c r="A145" s="1062">
        <v>144</v>
      </c>
      <c r="B145" t="s">
        <v>1021</v>
      </c>
      <c r="C145" t="s">
        <v>1063</v>
      </c>
      <c r="D145" t="s">
        <v>1064</v>
      </c>
    </row>
    <row r="146" spans="1:4">
      <c r="A146" s="1062">
        <v>145</v>
      </c>
      <c r="B146" t="s">
        <v>1065</v>
      </c>
      <c r="C146" t="s">
        <v>1067</v>
      </c>
      <c r="D146" t="s">
        <v>1068</v>
      </c>
    </row>
    <row r="147" spans="1:4">
      <c r="A147" s="1062">
        <v>146</v>
      </c>
      <c r="B147" t="s">
        <v>1065</v>
      </c>
      <c r="C147" t="s">
        <v>1065</v>
      </c>
      <c r="D147" t="s">
        <v>1066</v>
      </c>
    </row>
    <row r="148" spans="1:4">
      <c r="A148" s="1062">
        <v>147</v>
      </c>
      <c r="B148" t="s">
        <v>1065</v>
      </c>
      <c r="C148" t="s">
        <v>1069</v>
      </c>
      <c r="D148" t="s">
        <v>1070</v>
      </c>
    </row>
    <row r="149" spans="1:4">
      <c r="A149" s="1062">
        <v>148</v>
      </c>
      <c r="B149" t="s">
        <v>1065</v>
      </c>
      <c r="C149" t="s">
        <v>1023</v>
      </c>
      <c r="D149" t="s">
        <v>1071</v>
      </c>
    </row>
    <row r="150" spans="1:4">
      <c r="A150" s="1062">
        <v>149</v>
      </c>
      <c r="B150" t="s">
        <v>1065</v>
      </c>
      <c r="C150" t="s">
        <v>1072</v>
      </c>
      <c r="D150" t="s">
        <v>1073</v>
      </c>
    </row>
    <row r="151" spans="1:4">
      <c r="A151" s="1062">
        <v>150</v>
      </c>
      <c r="B151" t="s">
        <v>1065</v>
      </c>
      <c r="C151" t="s">
        <v>1074</v>
      </c>
      <c r="D151" t="s">
        <v>1075</v>
      </c>
    </row>
    <row r="152" spans="1:4">
      <c r="A152" s="1062">
        <v>151</v>
      </c>
      <c r="B152" t="s">
        <v>1065</v>
      </c>
      <c r="C152" t="s">
        <v>1027</v>
      </c>
      <c r="D152" t="s">
        <v>1076</v>
      </c>
    </row>
    <row r="153" spans="1:4">
      <c r="A153" s="1062">
        <v>152</v>
      </c>
      <c r="B153" t="s">
        <v>1065</v>
      </c>
      <c r="C153" t="s">
        <v>1077</v>
      </c>
      <c r="D153" t="s">
        <v>1078</v>
      </c>
    </row>
    <row r="154" spans="1:4">
      <c r="A154" s="1062">
        <v>153</v>
      </c>
      <c r="B154" t="s">
        <v>1065</v>
      </c>
      <c r="C154" t="s">
        <v>1079</v>
      </c>
      <c r="D154" t="s">
        <v>1080</v>
      </c>
    </row>
    <row r="155" spans="1:4">
      <c r="A155" s="1062">
        <v>154</v>
      </c>
      <c r="B155" t="s">
        <v>1065</v>
      </c>
      <c r="C155" t="s">
        <v>1081</v>
      </c>
      <c r="D155" t="s">
        <v>1082</v>
      </c>
    </row>
    <row r="156" spans="1:4">
      <c r="A156" s="1062">
        <v>155</v>
      </c>
      <c r="B156" t="s">
        <v>1065</v>
      </c>
      <c r="C156" t="s">
        <v>1083</v>
      </c>
      <c r="D156" t="s">
        <v>1084</v>
      </c>
    </row>
    <row r="157" spans="1:4">
      <c r="A157" s="1062">
        <v>156</v>
      </c>
      <c r="B157" t="s">
        <v>1065</v>
      </c>
      <c r="C157" t="s">
        <v>1085</v>
      </c>
      <c r="D157" t="s">
        <v>1086</v>
      </c>
    </row>
    <row r="158" spans="1:4">
      <c r="A158" s="1062">
        <v>157</v>
      </c>
      <c r="B158" t="s">
        <v>1065</v>
      </c>
      <c r="C158" t="s">
        <v>1087</v>
      </c>
      <c r="D158" t="s">
        <v>1088</v>
      </c>
    </row>
    <row r="159" spans="1:4">
      <c r="A159" s="1062">
        <v>158</v>
      </c>
      <c r="B159" t="s">
        <v>1065</v>
      </c>
      <c r="C159" t="s">
        <v>1089</v>
      </c>
      <c r="D159" t="s">
        <v>1090</v>
      </c>
    </row>
    <row r="160" spans="1:4">
      <c r="A160" s="1062">
        <v>159</v>
      </c>
      <c r="B160" t="s">
        <v>1065</v>
      </c>
      <c r="C160" t="s">
        <v>1091</v>
      </c>
      <c r="D160" t="s">
        <v>1092</v>
      </c>
    </row>
    <row r="161" spans="1:4">
      <c r="A161" s="1062">
        <v>160</v>
      </c>
      <c r="B161" t="s">
        <v>1065</v>
      </c>
      <c r="C161" t="s">
        <v>1093</v>
      </c>
      <c r="D161" t="s">
        <v>1094</v>
      </c>
    </row>
    <row r="162" spans="1:4">
      <c r="A162" s="1062">
        <v>161</v>
      </c>
      <c r="B162" t="s">
        <v>1065</v>
      </c>
      <c r="C162" t="s">
        <v>1095</v>
      </c>
      <c r="D162" t="s">
        <v>1096</v>
      </c>
    </row>
    <row r="163" spans="1:4">
      <c r="A163" s="1062">
        <v>162</v>
      </c>
      <c r="B163" t="s">
        <v>1065</v>
      </c>
      <c r="C163" t="s">
        <v>1097</v>
      </c>
      <c r="D163" t="s">
        <v>1098</v>
      </c>
    </row>
    <row r="164" spans="1:4">
      <c r="A164" s="1062">
        <v>163</v>
      </c>
      <c r="B164" t="s">
        <v>1065</v>
      </c>
      <c r="C164" t="s">
        <v>1099</v>
      </c>
      <c r="D164" t="s">
        <v>1100</v>
      </c>
    </row>
    <row r="165" spans="1:4">
      <c r="A165" s="1062">
        <v>164</v>
      </c>
      <c r="B165" t="s">
        <v>1065</v>
      </c>
      <c r="C165" t="s">
        <v>1101</v>
      </c>
      <c r="D165" t="s">
        <v>1102</v>
      </c>
    </row>
    <row r="166" spans="1:4">
      <c r="A166" s="1062">
        <v>165</v>
      </c>
      <c r="B166" t="s">
        <v>1065</v>
      </c>
      <c r="C166" t="s">
        <v>1103</v>
      </c>
      <c r="D166" t="s">
        <v>1104</v>
      </c>
    </row>
    <row r="167" spans="1:4">
      <c r="A167" s="1062">
        <v>166</v>
      </c>
      <c r="B167" t="s">
        <v>1065</v>
      </c>
      <c r="C167" t="s">
        <v>1105</v>
      </c>
      <c r="D167" t="s">
        <v>1106</v>
      </c>
    </row>
    <row r="168" spans="1:4">
      <c r="A168" s="1062">
        <v>167</v>
      </c>
      <c r="B168" t="s">
        <v>1065</v>
      </c>
      <c r="C168" t="s">
        <v>1107</v>
      </c>
      <c r="D168" t="s">
        <v>1108</v>
      </c>
    </row>
    <row r="169" spans="1:4">
      <c r="A169" s="1062">
        <v>168</v>
      </c>
      <c r="B169" t="s">
        <v>1065</v>
      </c>
      <c r="C169" t="s">
        <v>1109</v>
      </c>
      <c r="D169" t="s">
        <v>1110</v>
      </c>
    </row>
    <row r="170" spans="1:4">
      <c r="A170" s="1062">
        <v>169</v>
      </c>
      <c r="B170" t="s">
        <v>1065</v>
      </c>
      <c r="C170" t="s">
        <v>1111</v>
      </c>
      <c r="D170" t="s">
        <v>1112</v>
      </c>
    </row>
    <row r="171" spans="1:4">
      <c r="A171" s="1062">
        <v>170</v>
      </c>
      <c r="B171" t="s">
        <v>1065</v>
      </c>
      <c r="C171" t="s">
        <v>1113</v>
      </c>
      <c r="D171" t="s">
        <v>1114</v>
      </c>
    </row>
    <row r="172" spans="1:4">
      <c r="A172" s="1062">
        <v>171</v>
      </c>
      <c r="B172" t="s">
        <v>1065</v>
      </c>
      <c r="C172" t="s">
        <v>1115</v>
      </c>
      <c r="D172" t="s">
        <v>1116</v>
      </c>
    </row>
    <row r="173" spans="1:4">
      <c r="A173" s="1062">
        <v>172</v>
      </c>
      <c r="B173" t="s">
        <v>1065</v>
      </c>
      <c r="C173" t="s">
        <v>1117</v>
      </c>
      <c r="D173" t="s">
        <v>1118</v>
      </c>
    </row>
    <row r="174" spans="1:4">
      <c r="A174" s="1062">
        <v>173</v>
      </c>
      <c r="B174" t="s">
        <v>1065</v>
      </c>
      <c r="C174" t="s">
        <v>1119</v>
      </c>
      <c r="D174" t="s">
        <v>1120</v>
      </c>
    </row>
    <row r="175" spans="1:4">
      <c r="A175" s="1062">
        <v>174</v>
      </c>
      <c r="B175" t="s">
        <v>1065</v>
      </c>
      <c r="C175" t="s">
        <v>1121</v>
      </c>
      <c r="D175" t="s">
        <v>1122</v>
      </c>
    </row>
    <row r="176" spans="1:4">
      <c r="A176" s="1062">
        <v>175</v>
      </c>
      <c r="B176" t="s">
        <v>1065</v>
      </c>
      <c r="C176" t="s">
        <v>1123</v>
      </c>
      <c r="D176" t="s">
        <v>1124</v>
      </c>
    </row>
    <row r="177" spans="1:4">
      <c r="A177" s="1062">
        <v>176</v>
      </c>
      <c r="B177" t="s">
        <v>1065</v>
      </c>
      <c r="C177" t="s">
        <v>1125</v>
      </c>
      <c r="D177" t="s">
        <v>1126</v>
      </c>
    </row>
    <row r="178" spans="1:4">
      <c r="A178" s="1062">
        <v>177</v>
      </c>
      <c r="B178" t="s">
        <v>1065</v>
      </c>
      <c r="C178" t="s">
        <v>1127</v>
      </c>
      <c r="D178" t="s">
        <v>1128</v>
      </c>
    </row>
    <row r="179" spans="1:4">
      <c r="A179" s="1062">
        <v>178</v>
      </c>
      <c r="B179" t="s">
        <v>1065</v>
      </c>
      <c r="C179" t="s">
        <v>1129</v>
      </c>
      <c r="D179" t="s">
        <v>1130</v>
      </c>
    </row>
    <row r="180" spans="1:4">
      <c r="A180" s="1062">
        <v>179</v>
      </c>
      <c r="B180" t="s">
        <v>1065</v>
      </c>
      <c r="C180" t="s">
        <v>1131</v>
      </c>
      <c r="D180" t="s">
        <v>1132</v>
      </c>
    </row>
    <row r="181" spans="1:4">
      <c r="A181" s="1062">
        <v>180</v>
      </c>
      <c r="B181" t="s">
        <v>1065</v>
      </c>
      <c r="C181" t="s">
        <v>1133</v>
      </c>
      <c r="D181" t="s">
        <v>1134</v>
      </c>
    </row>
    <row r="182" spans="1:4">
      <c r="A182" s="1062">
        <v>181</v>
      </c>
      <c r="B182" t="s">
        <v>1065</v>
      </c>
      <c r="C182" t="s">
        <v>1135</v>
      </c>
      <c r="D182" t="s">
        <v>1136</v>
      </c>
    </row>
    <row r="183" spans="1:4">
      <c r="A183" s="1062">
        <v>182</v>
      </c>
      <c r="B183" t="s">
        <v>1065</v>
      </c>
      <c r="C183" t="s">
        <v>1137</v>
      </c>
      <c r="D183" t="s">
        <v>1138</v>
      </c>
    </row>
    <row r="184" spans="1:4">
      <c r="A184" s="1062">
        <v>183</v>
      </c>
      <c r="B184" t="s">
        <v>1139</v>
      </c>
      <c r="C184" t="s">
        <v>1141</v>
      </c>
      <c r="D184" t="s">
        <v>1142</v>
      </c>
    </row>
    <row r="185" spans="1:4">
      <c r="A185" s="1062">
        <v>184</v>
      </c>
      <c r="B185" t="s">
        <v>1139</v>
      </c>
      <c r="C185" t="s">
        <v>1139</v>
      </c>
      <c r="D185" t="s">
        <v>1140</v>
      </c>
    </row>
    <row r="186" spans="1:4">
      <c r="A186" s="1062">
        <v>185</v>
      </c>
      <c r="B186" t="s">
        <v>1139</v>
      </c>
      <c r="C186" t="s">
        <v>1143</v>
      </c>
      <c r="D186" t="s">
        <v>1144</v>
      </c>
    </row>
    <row r="187" spans="1:4">
      <c r="A187" s="1062">
        <v>186</v>
      </c>
      <c r="B187" t="s">
        <v>1139</v>
      </c>
      <c r="C187" t="s">
        <v>1145</v>
      </c>
      <c r="D187" t="s">
        <v>1146</v>
      </c>
    </row>
    <row r="188" spans="1:4">
      <c r="A188" s="1062">
        <v>187</v>
      </c>
      <c r="B188" t="s">
        <v>1139</v>
      </c>
      <c r="C188" t="s">
        <v>1147</v>
      </c>
      <c r="D188" t="s">
        <v>1148</v>
      </c>
    </row>
    <row r="189" spans="1:4">
      <c r="A189" s="1062">
        <v>188</v>
      </c>
      <c r="B189" t="s">
        <v>1139</v>
      </c>
      <c r="C189" t="s">
        <v>1149</v>
      </c>
      <c r="D189" t="s">
        <v>1150</v>
      </c>
    </row>
    <row r="190" spans="1:4">
      <c r="A190" s="1062">
        <v>189</v>
      </c>
      <c r="B190" t="s">
        <v>1139</v>
      </c>
      <c r="C190" t="s">
        <v>1151</v>
      </c>
      <c r="D190" t="s">
        <v>1152</v>
      </c>
    </row>
    <row r="191" spans="1:4">
      <c r="A191" s="1062">
        <v>190</v>
      </c>
      <c r="B191" t="s">
        <v>1139</v>
      </c>
      <c r="C191" t="s">
        <v>1153</v>
      </c>
      <c r="D191" t="s">
        <v>1154</v>
      </c>
    </row>
    <row r="192" spans="1:4">
      <c r="A192" s="1062">
        <v>191</v>
      </c>
      <c r="B192" t="s">
        <v>1139</v>
      </c>
      <c r="C192" t="s">
        <v>1155</v>
      </c>
      <c r="D192" t="s">
        <v>1156</v>
      </c>
    </row>
    <row r="193" spans="1:4">
      <c r="A193" s="1062">
        <v>192</v>
      </c>
      <c r="B193" t="s">
        <v>1139</v>
      </c>
      <c r="C193" t="s">
        <v>1157</v>
      </c>
      <c r="D193" t="s">
        <v>1158</v>
      </c>
    </row>
    <row r="194" spans="1:4">
      <c r="A194" s="1062">
        <v>193</v>
      </c>
      <c r="B194" t="s">
        <v>1139</v>
      </c>
      <c r="C194" t="s">
        <v>1159</v>
      </c>
      <c r="D194" t="s">
        <v>1160</v>
      </c>
    </row>
    <row r="195" spans="1:4">
      <c r="A195" s="1062">
        <v>194</v>
      </c>
      <c r="B195" t="s">
        <v>1139</v>
      </c>
      <c r="C195" t="s">
        <v>1161</v>
      </c>
      <c r="D195" t="s">
        <v>1162</v>
      </c>
    </row>
    <row r="196" spans="1:4">
      <c r="A196" s="1062">
        <v>195</v>
      </c>
      <c r="B196" t="s">
        <v>1139</v>
      </c>
      <c r="C196" t="s">
        <v>1163</v>
      </c>
      <c r="D196" t="s">
        <v>1164</v>
      </c>
    </row>
    <row r="197" spans="1:4">
      <c r="A197" s="1062">
        <v>196</v>
      </c>
      <c r="B197" t="s">
        <v>1139</v>
      </c>
      <c r="C197" t="s">
        <v>1165</v>
      </c>
      <c r="D197" t="s">
        <v>1166</v>
      </c>
    </row>
    <row r="198" spans="1:4">
      <c r="A198" s="1062">
        <v>197</v>
      </c>
      <c r="B198" t="s">
        <v>1139</v>
      </c>
      <c r="C198" t="s">
        <v>1167</v>
      </c>
      <c r="D198" t="s">
        <v>1168</v>
      </c>
    </row>
    <row r="199" spans="1:4">
      <c r="A199" s="1062">
        <v>198</v>
      </c>
      <c r="B199" t="s">
        <v>1139</v>
      </c>
      <c r="C199" t="s">
        <v>1169</v>
      </c>
      <c r="D199" t="s">
        <v>1170</v>
      </c>
    </row>
    <row r="200" spans="1:4">
      <c r="A200" s="1062">
        <v>199</v>
      </c>
      <c r="B200" t="s">
        <v>1139</v>
      </c>
      <c r="C200" t="s">
        <v>1171</v>
      </c>
      <c r="D200" t="s">
        <v>1172</v>
      </c>
    </row>
    <row r="201" spans="1:4">
      <c r="A201" s="1062">
        <v>200</v>
      </c>
      <c r="B201" t="s">
        <v>1139</v>
      </c>
      <c r="C201" t="s">
        <v>1173</v>
      </c>
      <c r="D201" t="s">
        <v>1174</v>
      </c>
    </row>
    <row r="202" spans="1:4">
      <c r="A202" s="1062">
        <v>201</v>
      </c>
      <c r="B202" t="s">
        <v>1139</v>
      </c>
      <c r="C202" t="s">
        <v>1175</v>
      </c>
      <c r="D202" t="s">
        <v>1176</v>
      </c>
    </row>
    <row r="203" spans="1:4">
      <c r="A203" s="1062">
        <v>202</v>
      </c>
      <c r="B203" t="s">
        <v>1139</v>
      </c>
      <c r="C203" t="s">
        <v>1177</v>
      </c>
      <c r="D203" t="s">
        <v>1178</v>
      </c>
    </row>
    <row r="204" spans="1:4">
      <c r="A204" s="1062">
        <v>203</v>
      </c>
      <c r="B204" t="s">
        <v>1139</v>
      </c>
      <c r="C204" t="s">
        <v>1179</v>
      </c>
      <c r="D204" t="s">
        <v>1180</v>
      </c>
    </row>
    <row r="205" spans="1:4">
      <c r="A205" s="1062">
        <v>204</v>
      </c>
      <c r="B205" t="s">
        <v>1139</v>
      </c>
      <c r="C205" t="s">
        <v>1181</v>
      </c>
      <c r="D205" t="s">
        <v>1182</v>
      </c>
    </row>
    <row r="206" spans="1:4">
      <c r="A206" s="1062">
        <v>205</v>
      </c>
      <c r="B206" t="s">
        <v>1139</v>
      </c>
      <c r="C206" t="s">
        <v>1183</v>
      </c>
      <c r="D206" t="s">
        <v>1184</v>
      </c>
    </row>
    <row r="207" spans="1:4">
      <c r="A207" s="1062">
        <v>206</v>
      </c>
      <c r="B207" t="s">
        <v>1185</v>
      </c>
      <c r="C207" t="s">
        <v>1187</v>
      </c>
      <c r="D207" t="s">
        <v>1188</v>
      </c>
    </row>
    <row r="208" spans="1:4">
      <c r="A208" s="1062">
        <v>207</v>
      </c>
      <c r="B208" t="s">
        <v>1185</v>
      </c>
      <c r="C208" t="s">
        <v>1185</v>
      </c>
      <c r="D208" t="s">
        <v>1186</v>
      </c>
    </row>
    <row r="209" spans="1:4">
      <c r="A209" s="1062">
        <v>208</v>
      </c>
      <c r="B209" t="s">
        <v>1185</v>
      </c>
      <c r="C209" t="s">
        <v>1189</v>
      </c>
      <c r="D209" t="s">
        <v>1190</v>
      </c>
    </row>
    <row r="210" spans="1:4">
      <c r="A210" s="1062">
        <v>209</v>
      </c>
      <c r="B210" t="s">
        <v>1185</v>
      </c>
      <c r="C210" t="s">
        <v>1191</v>
      </c>
      <c r="D210" t="s">
        <v>1192</v>
      </c>
    </row>
    <row r="211" spans="1:4">
      <c r="A211" s="1062">
        <v>210</v>
      </c>
      <c r="B211" t="s">
        <v>1185</v>
      </c>
      <c r="C211" t="s">
        <v>1193</v>
      </c>
      <c r="D211" t="s">
        <v>1194</v>
      </c>
    </row>
    <row r="212" spans="1:4">
      <c r="A212" s="1062">
        <v>211</v>
      </c>
      <c r="B212" t="s">
        <v>1185</v>
      </c>
      <c r="C212" t="s">
        <v>1195</v>
      </c>
      <c r="D212" t="s">
        <v>1196</v>
      </c>
    </row>
    <row r="213" spans="1:4">
      <c r="A213" s="1062">
        <v>212</v>
      </c>
      <c r="B213" t="s">
        <v>1185</v>
      </c>
      <c r="C213" t="s">
        <v>1197</v>
      </c>
      <c r="D213" t="s">
        <v>1198</v>
      </c>
    </row>
    <row r="214" spans="1:4">
      <c r="A214" s="1062">
        <v>213</v>
      </c>
      <c r="B214" t="s">
        <v>1185</v>
      </c>
      <c r="C214" t="s">
        <v>1199</v>
      </c>
      <c r="D214" t="s">
        <v>1200</v>
      </c>
    </row>
    <row r="215" spans="1:4">
      <c r="A215" s="1062">
        <v>214</v>
      </c>
      <c r="B215" t="s">
        <v>1185</v>
      </c>
      <c r="C215" t="s">
        <v>1201</v>
      </c>
      <c r="D215" t="s">
        <v>1202</v>
      </c>
    </row>
    <row r="216" spans="1:4">
      <c r="A216" s="1062">
        <v>215</v>
      </c>
      <c r="B216" t="s">
        <v>1185</v>
      </c>
      <c r="C216" t="s">
        <v>1203</v>
      </c>
      <c r="D216" t="s">
        <v>1204</v>
      </c>
    </row>
    <row r="217" spans="1:4">
      <c r="A217" s="1062">
        <v>216</v>
      </c>
      <c r="B217" t="s">
        <v>1185</v>
      </c>
      <c r="C217" t="s">
        <v>1205</v>
      </c>
      <c r="D217" t="s">
        <v>1206</v>
      </c>
    </row>
    <row r="218" spans="1:4">
      <c r="A218" s="1062">
        <v>217</v>
      </c>
      <c r="B218" t="s">
        <v>1185</v>
      </c>
      <c r="C218" t="s">
        <v>1207</v>
      </c>
      <c r="D218" t="s">
        <v>1208</v>
      </c>
    </row>
    <row r="219" spans="1:4">
      <c r="A219" s="1062">
        <v>218</v>
      </c>
      <c r="B219" t="s">
        <v>1185</v>
      </c>
      <c r="C219" t="s">
        <v>1209</v>
      </c>
      <c r="D219" t="s">
        <v>1210</v>
      </c>
    </row>
    <row r="220" spans="1:4">
      <c r="A220" s="1062">
        <v>219</v>
      </c>
      <c r="B220" t="s">
        <v>1185</v>
      </c>
      <c r="C220" t="s">
        <v>1211</v>
      </c>
      <c r="D220" t="s">
        <v>1212</v>
      </c>
    </row>
    <row r="221" spans="1:4">
      <c r="A221" s="1062">
        <v>220</v>
      </c>
      <c r="B221" t="s">
        <v>1185</v>
      </c>
      <c r="C221" t="s">
        <v>1213</v>
      </c>
      <c r="D221" t="s">
        <v>1214</v>
      </c>
    </row>
    <row r="222" spans="1:4">
      <c r="A222" s="1062">
        <v>221</v>
      </c>
      <c r="B222" t="s">
        <v>1185</v>
      </c>
      <c r="C222" t="s">
        <v>1215</v>
      </c>
      <c r="D222" t="s">
        <v>1216</v>
      </c>
    </row>
    <row r="223" spans="1:4">
      <c r="A223" s="1062">
        <v>222</v>
      </c>
      <c r="B223" t="s">
        <v>1185</v>
      </c>
      <c r="C223" t="s">
        <v>1217</v>
      </c>
      <c r="D223" t="s">
        <v>1218</v>
      </c>
    </row>
    <row r="224" spans="1:4">
      <c r="A224" s="1062">
        <v>223</v>
      </c>
      <c r="B224" t="s">
        <v>1185</v>
      </c>
      <c r="C224" t="s">
        <v>1219</v>
      </c>
      <c r="D224" t="s">
        <v>1220</v>
      </c>
    </row>
    <row r="225" spans="1:4">
      <c r="A225" s="1062">
        <v>224</v>
      </c>
      <c r="B225" t="s">
        <v>1221</v>
      </c>
      <c r="C225" t="s">
        <v>1221</v>
      </c>
      <c r="D225" t="s">
        <v>1222</v>
      </c>
    </row>
    <row r="226" spans="1:4">
      <c r="A226" s="1062">
        <v>225</v>
      </c>
      <c r="B226" t="s">
        <v>1221</v>
      </c>
      <c r="C226" t="s">
        <v>1223</v>
      </c>
      <c r="D226" t="s">
        <v>1224</v>
      </c>
    </row>
    <row r="227" spans="1:4">
      <c r="A227" s="1062">
        <v>226</v>
      </c>
      <c r="B227" t="s">
        <v>1221</v>
      </c>
      <c r="C227" t="s">
        <v>1225</v>
      </c>
      <c r="D227" t="s">
        <v>1226</v>
      </c>
    </row>
    <row r="228" spans="1:4">
      <c r="A228" s="1062">
        <v>227</v>
      </c>
      <c r="B228" t="s">
        <v>1221</v>
      </c>
      <c r="C228" t="s">
        <v>1227</v>
      </c>
      <c r="D228" t="s">
        <v>1228</v>
      </c>
    </row>
    <row r="229" spans="1:4">
      <c r="A229" s="1062">
        <v>228</v>
      </c>
      <c r="B229" t="s">
        <v>1221</v>
      </c>
      <c r="C229" t="s">
        <v>1229</v>
      </c>
      <c r="D229" t="s">
        <v>1230</v>
      </c>
    </row>
    <row r="230" spans="1:4">
      <c r="A230" s="1062">
        <v>229</v>
      </c>
      <c r="B230" t="s">
        <v>1221</v>
      </c>
      <c r="C230" t="s">
        <v>1231</v>
      </c>
      <c r="D230" t="s">
        <v>1232</v>
      </c>
    </row>
    <row r="231" spans="1:4">
      <c r="A231" s="1062">
        <v>230</v>
      </c>
      <c r="B231" t="s">
        <v>1221</v>
      </c>
      <c r="C231" t="s">
        <v>1233</v>
      </c>
      <c r="D231" t="s">
        <v>1234</v>
      </c>
    </row>
    <row r="232" spans="1:4">
      <c r="A232" s="1062">
        <v>231</v>
      </c>
      <c r="B232" t="s">
        <v>1221</v>
      </c>
      <c r="C232" t="s">
        <v>1235</v>
      </c>
      <c r="D232" t="s">
        <v>1236</v>
      </c>
    </row>
    <row r="233" spans="1:4">
      <c r="A233" s="1062">
        <v>232</v>
      </c>
      <c r="B233" t="s">
        <v>1221</v>
      </c>
      <c r="C233" t="s">
        <v>1237</v>
      </c>
      <c r="D233" t="s">
        <v>1238</v>
      </c>
    </row>
    <row r="234" spans="1:4">
      <c r="A234" s="1062">
        <v>233</v>
      </c>
      <c r="B234" t="s">
        <v>1221</v>
      </c>
      <c r="C234" t="s">
        <v>1239</v>
      </c>
      <c r="D234" t="s">
        <v>1240</v>
      </c>
    </row>
    <row r="235" spans="1:4">
      <c r="A235" s="1062">
        <v>234</v>
      </c>
      <c r="B235" t="s">
        <v>1221</v>
      </c>
      <c r="C235" t="s">
        <v>1241</v>
      </c>
      <c r="D235" t="s">
        <v>1242</v>
      </c>
    </row>
    <row r="236" spans="1:4">
      <c r="A236" s="1062">
        <v>235</v>
      </c>
      <c r="B236" t="s">
        <v>1221</v>
      </c>
      <c r="C236" t="s">
        <v>1243</v>
      </c>
      <c r="D236" t="s">
        <v>1244</v>
      </c>
    </row>
    <row r="237" spans="1:4">
      <c r="A237" s="1062">
        <v>236</v>
      </c>
      <c r="B237" t="s">
        <v>1221</v>
      </c>
      <c r="C237" t="s">
        <v>1245</v>
      </c>
      <c r="D237" t="s">
        <v>1246</v>
      </c>
    </row>
    <row r="238" spans="1:4">
      <c r="A238" s="1062">
        <v>237</v>
      </c>
      <c r="B238" t="s">
        <v>1247</v>
      </c>
      <c r="C238" t="s">
        <v>1249</v>
      </c>
      <c r="D238" t="s">
        <v>1250</v>
      </c>
    </row>
    <row r="239" spans="1:4">
      <c r="A239" s="1062">
        <v>238</v>
      </c>
      <c r="B239" t="s">
        <v>1247</v>
      </c>
      <c r="C239" t="s">
        <v>1247</v>
      </c>
      <c r="D239" t="s">
        <v>1248</v>
      </c>
    </row>
    <row r="240" spans="1:4">
      <c r="A240" s="1062">
        <v>239</v>
      </c>
      <c r="B240" t="s">
        <v>1247</v>
      </c>
      <c r="C240" t="s">
        <v>1251</v>
      </c>
      <c r="D240" t="s">
        <v>1252</v>
      </c>
    </row>
    <row r="241" spans="1:4">
      <c r="A241" s="1062">
        <v>240</v>
      </c>
      <c r="B241" t="s">
        <v>1247</v>
      </c>
      <c r="C241" t="s">
        <v>1253</v>
      </c>
      <c r="D241" t="s">
        <v>1254</v>
      </c>
    </row>
    <row r="242" spans="1:4">
      <c r="A242" s="1062">
        <v>241</v>
      </c>
      <c r="B242" t="s">
        <v>1247</v>
      </c>
      <c r="C242" t="s">
        <v>1255</v>
      </c>
      <c r="D242" t="s">
        <v>1256</v>
      </c>
    </row>
    <row r="243" spans="1:4">
      <c r="A243" s="1062">
        <v>242</v>
      </c>
      <c r="B243" t="s">
        <v>1247</v>
      </c>
      <c r="C243" t="s">
        <v>1257</v>
      </c>
      <c r="D243" t="s">
        <v>1258</v>
      </c>
    </row>
    <row r="244" spans="1:4">
      <c r="A244" s="1062">
        <v>243</v>
      </c>
      <c r="B244" t="s">
        <v>1247</v>
      </c>
      <c r="C244" t="s">
        <v>1259</v>
      </c>
      <c r="D244" t="s">
        <v>1260</v>
      </c>
    </row>
    <row r="245" spans="1:4">
      <c r="A245" s="1062">
        <v>244</v>
      </c>
      <c r="B245" t="s">
        <v>1247</v>
      </c>
      <c r="C245" t="s">
        <v>1261</v>
      </c>
      <c r="D245" t="s">
        <v>1262</v>
      </c>
    </row>
    <row r="246" spans="1:4">
      <c r="A246" s="1062">
        <v>245</v>
      </c>
      <c r="B246" t="s">
        <v>1247</v>
      </c>
      <c r="C246" t="s">
        <v>1263</v>
      </c>
      <c r="D246" t="s">
        <v>1264</v>
      </c>
    </row>
    <row r="247" spans="1:4">
      <c r="A247" s="1062">
        <v>246</v>
      </c>
      <c r="B247" t="s">
        <v>1247</v>
      </c>
      <c r="C247" t="s">
        <v>1265</v>
      </c>
      <c r="D247" t="s">
        <v>1266</v>
      </c>
    </row>
    <row r="248" spans="1:4">
      <c r="A248" s="1062">
        <v>247</v>
      </c>
      <c r="B248" t="s">
        <v>1247</v>
      </c>
      <c r="C248" t="s">
        <v>1267</v>
      </c>
      <c r="D248" t="s">
        <v>1268</v>
      </c>
    </row>
    <row r="249" spans="1:4">
      <c r="A249" s="1062">
        <v>248</v>
      </c>
      <c r="B249" t="s">
        <v>1247</v>
      </c>
      <c r="C249" t="s">
        <v>1269</v>
      </c>
      <c r="D249" t="s">
        <v>1270</v>
      </c>
    </row>
    <row r="250" spans="1:4">
      <c r="A250" s="1062">
        <v>249</v>
      </c>
      <c r="B250" t="s">
        <v>1247</v>
      </c>
      <c r="C250" t="s">
        <v>1271</v>
      </c>
      <c r="D250" t="s">
        <v>1272</v>
      </c>
    </row>
    <row r="251" spans="1:4">
      <c r="A251" s="1062">
        <v>250</v>
      </c>
      <c r="B251" t="s">
        <v>1247</v>
      </c>
      <c r="C251" t="s">
        <v>1273</v>
      </c>
      <c r="D251" t="s">
        <v>1274</v>
      </c>
    </row>
    <row r="252" spans="1:4">
      <c r="A252" s="1062">
        <v>251</v>
      </c>
      <c r="B252" t="s">
        <v>1247</v>
      </c>
      <c r="C252" t="s">
        <v>1275</v>
      </c>
      <c r="D252" t="s">
        <v>1276</v>
      </c>
    </row>
    <row r="253" spans="1:4">
      <c r="A253" s="1062">
        <v>252</v>
      </c>
      <c r="B253" t="s">
        <v>1277</v>
      </c>
      <c r="C253" t="s">
        <v>1277</v>
      </c>
      <c r="D253" t="s">
        <v>1278</v>
      </c>
    </row>
    <row r="254" spans="1:4">
      <c r="A254" s="1062">
        <v>253</v>
      </c>
      <c r="B254" t="s">
        <v>1277</v>
      </c>
      <c r="C254" t="s">
        <v>1279</v>
      </c>
      <c r="D254" t="s">
        <v>1280</v>
      </c>
    </row>
    <row r="255" spans="1:4">
      <c r="A255" s="1062">
        <v>254</v>
      </c>
      <c r="B255" t="s">
        <v>1277</v>
      </c>
      <c r="C255" t="s">
        <v>1281</v>
      </c>
      <c r="D255" t="s">
        <v>1282</v>
      </c>
    </row>
    <row r="256" spans="1:4">
      <c r="A256" s="1062">
        <v>255</v>
      </c>
      <c r="B256" t="s">
        <v>1277</v>
      </c>
      <c r="C256" t="s">
        <v>1283</v>
      </c>
      <c r="D256" t="s">
        <v>1284</v>
      </c>
    </row>
    <row r="257" spans="1:4">
      <c r="A257" s="1062">
        <v>256</v>
      </c>
      <c r="B257" t="s">
        <v>1277</v>
      </c>
      <c r="C257" t="s">
        <v>1285</v>
      </c>
      <c r="D257" t="s">
        <v>1286</v>
      </c>
    </row>
    <row r="258" spans="1:4">
      <c r="A258" s="1062">
        <v>257</v>
      </c>
      <c r="B258" t="s">
        <v>1277</v>
      </c>
      <c r="C258" t="s">
        <v>1287</v>
      </c>
      <c r="D258" t="s">
        <v>1288</v>
      </c>
    </row>
    <row r="259" spans="1:4">
      <c r="A259" s="1062">
        <v>258</v>
      </c>
      <c r="B259" t="s">
        <v>1277</v>
      </c>
      <c r="C259" t="s">
        <v>1289</v>
      </c>
      <c r="D259" t="s">
        <v>1290</v>
      </c>
    </row>
    <row r="260" spans="1:4">
      <c r="A260" s="1062">
        <v>259</v>
      </c>
      <c r="B260" t="s">
        <v>1277</v>
      </c>
      <c r="C260" t="s">
        <v>1291</v>
      </c>
      <c r="D260" t="s">
        <v>1292</v>
      </c>
    </row>
    <row r="261" spans="1:4">
      <c r="A261" s="1062">
        <v>260</v>
      </c>
      <c r="B261" t="s">
        <v>1277</v>
      </c>
      <c r="C261" t="s">
        <v>1293</v>
      </c>
      <c r="D261" t="s">
        <v>1294</v>
      </c>
    </row>
    <row r="262" spans="1:4">
      <c r="A262" s="1062">
        <v>261</v>
      </c>
      <c r="B262" t="s">
        <v>1277</v>
      </c>
      <c r="C262" t="s">
        <v>1295</v>
      </c>
      <c r="D262" t="s">
        <v>1296</v>
      </c>
    </row>
    <row r="263" spans="1:4">
      <c r="A263" s="1062">
        <v>262</v>
      </c>
      <c r="B263" t="s">
        <v>1277</v>
      </c>
      <c r="C263" t="s">
        <v>1297</v>
      </c>
      <c r="D263" t="s">
        <v>1298</v>
      </c>
    </row>
    <row r="264" spans="1:4">
      <c r="A264" s="1062">
        <v>263</v>
      </c>
      <c r="B264" t="s">
        <v>1277</v>
      </c>
      <c r="C264" t="s">
        <v>1299</v>
      </c>
      <c r="D264" t="s">
        <v>1300</v>
      </c>
    </row>
    <row r="265" spans="1:4">
      <c r="A265" s="1062">
        <v>264</v>
      </c>
      <c r="B265" t="s">
        <v>1277</v>
      </c>
      <c r="C265" t="s">
        <v>1301</v>
      </c>
      <c r="D265" t="s">
        <v>1302</v>
      </c>
    </row>
    <row r="266" spans="1:4">
      <c r="A266" s="1062">
        <v>265</v>
      </c>
      <c r="B266" t="s">
        <v>1277</v>
      </c>
      <c r="C266" t="s">
        <v>1303</v>
      </c>
      <c r="D266" t="s">
        <v>1304</v>
      </c>
    </row>
    <row r="267" spans="1:4">
      <c r="A267" s="1062">
        <v>266</v>
      </c>
      <c r="B267" t="s">
        <v>1277</v>
      </c>
      <c r="C267" t="s">
        <v>1305</v>
      </c>
      <c r="D267" t="s">
        <v>1306</v>
      </c>
    </row>
    <row r="268" spans="1:4">
      <c r="A268" s="1062">
        <v>267</v>
      </c>
      <c r="B268" t="s">
        <v>1277</v>
      </c>
      <c r="C268" t="s">
        <v>1307</v>
      </c>
      <c r="D268" t="s">
        <v>1308</v>
      </c>
    </row>
    <row r="269" spans="1:4">
      <c r="A269" s="1062">
        <v>268</v>
      </c>
      <c r="B269" t="s">
        <v>1277</v>
      </c>
      <c r="C269" t="s">
        <v>1309</v>
      </c>
      <c r="D269" t="s">
        <v>1310</v>
      </c>
    </row>
    <row r="270" spans="1:4">
      <c r="A270" s="1062">
        <v>269</v>
      </c>
      <c r="B270" t="s">
        <v>1277</v>
      </c>
      <c r="C270" t="s">
        <v>1311</v>
      </c>
      <c r="D270" t="s">
        <v>1312</v>
      </c>
    </row>
    <row r="271" spans="1:4">
      <c r="A271" s="1062">
        <v>270</v>
      </c>
      <c r="B271" t="s">
        <v>1277</v>
      </c>
      <c r="C271" t="s">
        <v>1313</v>
      </c>
      <c r="D271" t="s">
        <v>1314</v>
      </c>
    </row>
    <row r="272" spans="1:4">
      <c r="A272" s="1062">
        <v>271</v>
      </c>
      <c r="B272" t="s">
        <v>1315</v>
      </c>
      <c r="C272" t="s">
        <v>1317</v>
      </c>
      <c r="D272" t="s">
        <v>1318</v>
      </c>
    </row>
    <row r="273" spans="1:4">
      <c r="A273" s="1062">
        <v>272</v>
      </c>
      <c r="B273" t="s">
        <v>1315</v>
      </c>
      <c r="C273" t="s">
        <v>1319</v>
      </c>
      <c r="D273" t="s">
        <v>1320</v>
      </c>
    </row>
    <row r="274" spans="1:4">
      <c r="A274" s="1062">
        <v>273</v>
      </c>
      <c r="B274" t="s">
        <v>1315</v>
      </c>
      <c r="C274" t="s">
        <v>1321</v>
      </c>
      <c r="D274" t="s">
        <v>1322</v>
      </c>
    </row>
    <row r="275" spans="1:4">
      <c r="A275" s="1062">
        <v>274</v>
      </c>
      <c r="B275" t="s">
        <v>1315</v>
      </c>
      <c r="C275" t="s">
        <v>1315</v>
      </c>
      <c r="D275" t="s">
        <v>1316</v>
      </c>
    </row>
    <row r="276" spans="1:4">
      <c r="A276" s="1062">
        <v>275</v>
      </c>
      <c r="B276" t="s">
        <v>1315</v>
      </c>
      <c r="C276" t="s">
        <v>1323</v>
      </c>
      <c r="D276" t="s">
        <v>1324</v>
      </c>
    </row>
    <row r="277" spans="1:4">
      <c r="A277" s="1062">
        <v>276</v>
      </c>
      <c r="B277" t="s">
        <v>1315</v>
      </c>
      <c r="C277" t="s">
        <v>1325</v>
      </c>
      <c r="D277" t="s">
        <v>1326</v>
      </c>
    </row>
    <row r="278" spans="1:4">
      <c r="A278" s="1062">
        <v>277</v>
      </c>
      <c r="B278" t="s">
        <v>1315</v>
      </c>
      <c r="C278" t="s">
        <v>1327</v>
      </c>
      <c r="D278" t="s">
        <v>1328</v>
      </c>
    </row>
    <row r="279" spans="1:4">
      <c r="A279" s="1062">
        <v>278</v>
      </c>
      <c r="B279" t="s">
        <v>1315</v>
      </c>
      <c r="C279" t="s">
        <v>1329</v>
      </c>
      <c r="D279" t="s">
        <v>1330</v>
      </c>
    </row>
    <row r="280" spans="1:4">
      <c r="A280" s="1062">
        <v>279</v>
      </c>
      <c r="B280" t="s">
        <v>1315</v>
      </c>
      <c r="C280" t="s">
        <v>1331</v>
      </c>
      <c r="D280" t="s">
        <v>1332</v>
      </c>
    </row>
    <row r="281" spans="1:4">
      <c r="A281" s="1062">
        <v>280</v>
      </c>
      <c r="B281" t="s">
        <v>1315</v>
      </c>
      <c r="C281" t="s">
        <v>802</v>
      </c>
      <c r="D281" t="s">
        <v>1333</v>
      </c>
    </row>
    <row r="282" spans="1:4">
      <c r="A282" s="1062">
        <v>281</v>
      </c>
      <c r="B282" t="s">
        <v>1315</v>
      </c>
      <c r="C282" t="s">
        <v>1334</v>
      </c>
      <c r="D282" t="s">
        <v>1335</v>
      </c>
    </row>
    <row r="283" spans="1:4">
      <c r="A283" s="1062">
        <v>282</v>
      </c>
      <c r="B283" t="s">
        <v>1315</v>
      </c>
      <c r="C283" t="s">
        <v>1336</v>
      </c>
      <c r="D283" t="s">
        <v>1337</v>
      </c>
    </row>
    <row r="284" spans="1:4">
      <c r="A284" s="1062">
        <v>283</v>
      </c>
      <c r="B284" t="s">
        <v>1315</v>
      </c>
      <c r="C284" t="s">
        <v>1338</v>
      </c>
      <c r="D284" t="s">
        <v>1339</v>
      </c>
    </row>
    <row r="285" spans="1:4">
      <c r="A285" s="1062">
        <v>284</v>
      </c>
      <c r="B285" t="s">
        <v>1315</v>
      </c>
      <c r="C285" t="s">
        <v>1340</v>
      </c>
      <c r="D285" t="s">
        <v>1341</v>
      </c>
    </row>
    <row r="286" spans="1:4">
      <c r="A286" s="1062">
        <v>285</v>
      </c>
      <c r="B286" t="s">
        <v>1315</v>
      </c>
      <c r="C286" t="s">
        <v>1342</v>
      </c>
      <c r="D286" t="s">
        <v>1343</v>
      </c>
    </row>
    <row r="287" spans="1:4">
      <c r="A287" s="1062">
        <v>286</v>
      </c>
      <c r="B287" t="s">
        <v>1315</v>
      </c>
      <c r="C287" t="s">
        <v>1344</v>
      </c>
      <c r="D287" t="s">
        <v>1345</v>
      </c>
    </row>
    <row r="288" spans="1:4">
      <c r="A288" s="1062">
        <v>287</v>
      </c>
      <c r="B288" t="s">
        <v>1315</v>
      </c>
      <c r="C288" t="s">
        <v>1346</v>
      </c>
      <c r="D288" t="s">
        <v>1347</v>
      </c>
    </row>
    <row r="289" spans="1:4">
      <c r="A289" s="1062">
        <v>288</v>
      </c>
      <c r="B289" t="s">
        <v>1315</v>
      </c>
      <c r="C289" t="s">
        <v>1348</v>
      </c>
      <c r="D289" t="s">
        <v>1349</v>
      </c>
    </row>
    <row r="290" spans="1:4">
      <c r="A290" s="1062">
        <v>289</v>
      </c>
      <c r="B290" t="s">
        <v>1315</v>
      </c>
      <c r="C290" t="s">
        <v>1350</v>
      </c>
      <c r="D290" t="s">
        <v>1351</v>
      </c>
    </row>
    <row r="291" spans="1:4">
      <c r="A291" s="1062">
        <v>290</v>
      </c>
      <c r="B291" t="s">
        <v>1315</v>
      </c>
      <c r="C291" t="s">
        <v>1352</v>
      </c>
      <c r="D291" t="s">
        <v>1353</v>
      </c>
    </row>
    <row r="292" spans="1:4">
      <c r="A292" s="1062">
        <v>291</v>
      </c>
      <c r="B292" t="s">
        <v>1354</v>
      </c>
      <c r="C292" t="s">
        <v>1356</v>
      </c>
      <c r="D292" t="s">
        <v>1357</v>
      </c>
    </row>
    <row r="293" spans="1:4">
      <c r="A293" s="1062">
        <v>292</v>
      </c>
      <c r="B293" t="s">
        <v>1354</v>
      </c>
      <c r="C293" t="s">
        <v>1358</v>
      </c>
      <c r="D293" t="s">
        <v>1359</v>
      </c>
    </row>
    <row r="294" spans="1:4">
      <c r="A294" s="1062">
        <v>293</v>
      </c>
      <c r="B294" t="s">
        <v>1354</v>
      </c>
      <c r="C294" t="s">
        <v>1360</v>
      </c>
      <c r="D294" t="s">
        <v>1361</v>
      </c>
    </row>
    <row r="295" spans="1:4">
      <c r="A295" s="1062">
        <v>294</v>
      </c>
      <c r="B295" t="s">
        <v>1354</v>
      </c>
      <c r="C295" t="s">
        <v>1362</v>
      </c>
      <c r="D295" t="s">
        <v>1363</v>
      </c>
    </row>
    <row r="296" spans="1:4">
      <c r="A296" s="1062">
        <v>295</v>
      </c>
      <c r="B296" t="s">
        <v>1354</v>
      </c>
      <c r="C296" t="s">
        <v>1364</v>
      </c>
      <c r="D296" t="s">
        <v>1365</v>
      </c>
    </row>
    <row r="297" spans="1:4">
      <c r="A297" s="1062">
        <v>296</v>
      </c>
      <c r="B297" t="s">
        <v>1354</v>
      </c>
      <c r="C297" t="s">
        <v>1366</v>
      </c>
      <c r="D297" t="s">
        <v>1367</v>
      </c>
    </row>
    <row r="298" spans="1:4">
      <c r="A298" s="1062">
        <v>297</v>
      </c>
      <c r="B298" t="s">
        <v>1354</v>
      </c>
      <c r="C298" t="s">
        <v>1354</v>
      </c>
      <c r="D298" t="s">
        <v>1355</v>
      </c>
    </row>
    <row r="299" spans="1:4">
      <c r="A299" s="1062">
        <v>298</v>
      </c>
      <c r="B299" t="s">
        <v>1354</v>
      </c>
      <c r="C299" t="s">
        <v>1368</v>
      </c>
      <c r="D299" t="s">
        <v>1369</v>
      </c>
    </row>
    <row r="300" spans="1:4">
      <c r="A300" s="1062">
        <v>299</v>
      </c>
      <c r="B300" t="s">
        <v>1354</v>
      </c>
      <c r="C300" t="s">
        <v>1370</v>
      </c>
      <c r="D300" t="s">
        <v>1371</v>
      </c>
    </row>
    <row r="301" spans="1:4">
      <c r="A301" s="1062">
        <v>300</v>
      </c>
      <c r="B301" t="s">
        <v>1354</v>
      </c>
      <c r="C301" t="s">
        <v>1372</v>
      </c>
      <c r="D301" t="s">
        <v>1373</v>
      </c>
    </row>
    <row r="302" spans="1:4">
      <c r="A302" s="1062">
        <v>301</v>
      </c>
      <c r="B302" t="s">
        <v>1354</v>
      </c>
      <c r="C302" t="s">
        <v>1374</v>
      </c>
      <c r="D302" t="s">
        <v>1375</v>
      </c>
    </row>
    <row r="303" spans="1:4">
      <c r="A303" s="1062">
        <v>302</v>
      </c>
      <c r="B303" t="s">
        <v>1354</v>
      </c>
      <c r="C303" t="s">
        <v>1376</v>
      </c>
      <c r="D303" t="s">
        <v>1377</v>
      </c>
    </row>
    <row r="304" spans="1:4">
      <c r="A304" s="1062">
        <v>303</v>
      </c>
      <c r="B304" t="s">
        <v>1354</v>
      </c>
      <c r="C304" t="s">
        <v>1378</v>
      </c>
      <c r="D304" t="s">
        <v>1379</v>
      </c>
    </row>
    <row r="305" spans="1:4">
      <c r="A305" s="1062">
        <v>304</v>
      </c>
      <c r="B305" t="s">
        <v>1354</v>
      </c>
      <c r="C305" t="s">
        <v>1380</v>
      </c>
      <c r="D305" t="s">
        <v>1381</v>
      </c>
    </row>
    <row r="306" spans="1:4">
      <c r="A306" s="1062">
        <v>305</v>
      </c>
      <c r="B306" t="s">
        <v>1354</v>
      </c>
      <c r="C306" t="s">
        <v>1382</v>
      </c>
      <c r="D306" t="s">
        <v>1383</v>
      </c>
    </row>
    <row r="307" spans="1:4">
      <c r="A307" s="1062">
        <v>306</v>
      </c>
      <c r="B307" t="s">
        <v>1354</v>
      </c>
      <c r="C307" t="s">
        <v>1384</v>
      </c>
      <c r="D307" t="s">
        <v>1385</v>
      </c>
    </row>
    <row r="308" spans="1:4">
      <c r="A308" s="1062">
        <v>307</v>
      </c>
      <c r="B308" t="s">
        <v>1354</v>
      </c>
      <c r="C308" t="s">
        <v>1386</v>
      </c>
      <c r="D308" t="s">
        <v>1387</v>
      </c>
    </row>
    <row r="309" spans="1:4">
      <c r="A309" s="1062">
        <v>308</v>
      </c>
      <c r="B309" t="s">
        <v>1354</v>
      </c>
      <c r="C309" t="s">
        <v>1388</v>
      </c>
      <c r="D309" t="s">
        <v>1389</v>
      </c>
    </row>
    <row r="310" spans="1:4">
      <c r="A310" s="1062">
        <v>309</v>
      </c>
      <c r="B310" t="s">
        <v>1354</v>
      </c>
      <c r="C310" t="s">
        <v>1390</v>
      </c>
      <c r="D310" t="s">
        <v>1391</v>
      </c>
    </row>
    <row r="311" spans="1:4">
      <c r="A311" s="1062">
        <v>310</v>
      </c>
      <c r="B311" t="s">
        <v>1354</v>
      </c>
      <c r="C311" t="s">
        <v>1392</v>
      </c>
      <c r="D311" t="s">
        <v>1393</v>
      </c>
    </row>
    <row r="312" spans="1:4">
      <c r="A312" s="1062">
        <v>311</v>
      </c>
      <c r="B312" t="s">
        <v>1354</v>
      </c>
      <c r="C312" t="s">
        <v>1394</v>
      </c>
      <c r="D312" t="s">
        <v>1395</v>
      </c>
    </row>
    <row r="313" spans="1:4">
      <c r="A313" s="1062">
        <v>312</v>
      </c>
      <c r="B313" t="s">
        <v>1354</v>
      </c>
      <c r="C313" t="s">
        <v>1396</v>
      </c>
      <c r="D313" t="s">
        <v>1397</v>
      </c>
    </row>
    <row r="314" spans="1:4">
      <c r="A314" s="1062">
        <v>313</v>
      </c>
      <c r="B314" t="s">
        <v>1354</v>
      </c>
      <c r="C314" t="s">
        <v>1398</v>
      </c>
      <c r="D314" t="s">
        <v>1399</v>
      </c>
    </row>
    <row r="315" spans="1:4">
      <c r="A315" s="1062">
        <v>314</v>
      </c>
      <c r="B315" t="s">
        <v>1354</v>
      </c>
      <c r="C315" t="s">
        <v>1400</v>
      </c>
      <c r="D315" t="s">
        <v>1401</v>
      </c>
    </row>
    <row r="316" spans="1:4">
      <c r="A316" s="1062">
        <v>315</v>
      </c>
      <c r="B316" t="s">
        <v>1354</v>
      </c>
      <c r="C316" t="s">
        <v>1402</v>
      </c>
      <c r="D316" t="s">
        <v>1403</v>
      </c>
    </row>
    <row r="317" spans="1:4">
      <c r="A317" s="1062">
        <v>316</v>
      </c>
      <c r="B317" t="s">
        <v>1354</v>
      </c>
      <c r="C317" t="s">
        <v>1404</v>
      </c>
      <c r="D317" t="s">
        <v>1405</v>
      </c>
    </row>
    <row r="318" spans="1:4">
      <c r="A318" s="1062">
        <v>317</v>
      </c>
      <c r="B318" t="s">
        <v>1354</v>
      </c>
      <c r="C318" t="s">
        <v>1406</v>
      </c>
      <c r="D318" t="s">
        <v>1407</v>
      </c>
    </row>
    <row r="319" spans="1:4">
      <c r="A319" s="1062">
        <v>318</v>
      </c>
      <c r="B319" t="s">
        <v>1354</v>
      </c>
      <c r="C319" t="s">
        <v>1408</v>
      </c>
      <c r="D319" t="s">
        <v>1409</v>
      </c>
    </row>
    <row r="320" spans="1:4">
      <c r="A320" s="1062">
        <v>319</v>
      </c>
      <c r="B320" t="s">
        <v>1354</v>
      </c>
      <c r="C320" t="s">
        <v>1410</v>
      </c>
      <c r="D320" t="s">
        <v>1411</v>
      </c>
    </row>
    <row r="321" spans="1:4">
      <c r="A321" s="1062">
        <v>320</v>
      </c>
      <c r="B321" t="s">
        <v>1354</v>
      </c>
      <c r="C321" t="s">
        <v>1412</v>
      </c>
      <c r="D321" t="s">
        <v>1413</v>
      </c>
    </row>
    <row r="322" spans="1:4">
      <c r="A322" s="1062">
        <v>321</v>
      </c>
      <c r="B322" t="s">
        <v>1354</v>
      </c>
      <c r="C322" t="s">
        <v>1414</v>
      </c>
      <c r="D322" t="s">
        <v>1415</v>
      </c>
    </row>
    <row r="323" spans="1:4">
      <c r="A323" s="1062">
        <v>322</v>
      </c>
      <c r="B323" t="s">
        <v>1354</v>
      </c>
      <c r="C323" t="s">
        <v>1416</v>
      </c>
      <c r="D323" t="s">
        <v>1417</v>
      </c>
    </row>
    <row r="324" spans="1:4">
      <c r="A324" s="1062">
        <v>323</v>
      </c>
      <c r="B324" t="s">
        <v>1418</v>
      </c>
      <c r="C324" t="s">
        <v>1420</v>
      </c>
      <c r="D324" t="s">
        <v>1421</v>
      </c>
    </row>
    <row r="325" spans="1:4">
      <c r="A325" s="1062">
        <v>324</v>
      </c>
      <c r="B325" t="s">
        <v>1418</v>
      </c>
      <c r="C325" t="s">
        <v>1422</v>
      </c>
      <c r="D325" t="s">
        <v>1423</v>
      </c>
    </row>
    <row r="326" spans="1:4">
      <c r="A326" s="1062">
        <v>325</v>
      </c>
      <c r="B326" t="s">
        <v>1418</v>
      </c>
      <c r="C326" t="s">
        <v>836</v>
      </c>
      <c r="D326" t="s">
        <v>1424</v>
      </c>
    </row>
    <row r="327" spans="1:4">
      <c r="A327" s="1062">
        <v>326</v>
      </c>
      <c r="B327" t="s">
        <v>1418</v>
      </c>
      <c r="C327" t="s">
        <v>1425</v>
      </c>
      <c r="D327" t="s">
        <v>1426</v>
      </c>
    </row>
    <row r="328" spans="1:4">
      <c r="A328" s="1062">
        <v>327</v>
      </c>
      <c r="B328" t="s">
        <v>1418</v>
      </c>
      <c r="C328" t="s">
        <v>1418</v>
      </c>
      <c r="D328" t="s">
        <v>1419</v>
      </c>
    </row>
    <row r="329" spans="1:4">
      <c r="A329" s="1062">
        <v>328</v>
      </c>
      <c r="B329" t="s">
        <v>1418</v>
      </c>
      <c r="C329" t="s">
        <v>1427</v>
      </c>
      <c r="D329" t="s">
        <v>1428</v>
      </c>
    </row>
    <row r="330" spans="1:4">
      <c r="A330" s="1062">
        <v>329</v>
      </c>
      <c r="B330" t="s">
        <v>1418</v>
      </c>
      <c r="C330" t="s">
        <v>1429</v>
      </c>
      <c r="D330" t="s">
        <v>1430</v>
      </c>
    </row>
    <row r="331" spans="1:4">
      <c r="A331" s="1062">
        <v>330</v>
      </c>
      <c r="B331" t="s">
        <v>1418</v>
      </c>
      <c r="C331" t="s">
        <v>1431</v>
      </c>
      <c r="D331" t="s">
        <v>1432</v>
      </c>
    </row>
    <row r="332" spans="1:4">
      <c r="A332" s="1062">
        <v>331</v>
      </c>
      <c r="B332" t="s">
        <v>1418</v>
      </c>
      <c r="C332" t="s">
        <v>1433</v>
      </c>
      <c r="D332" t="s">
        <v>1434</v>
      </c>
    </row>
    <row r="333" spans="1:4">
      <c r="A333" s="1062">
        <v>332</v>
      </c>
      <c r="B333" t="s">
        <v>1418</v>
      </c>
      <c r="C333" t="s">
        <v>1435</v>
      </c>
      <c r="D333" t="s">
        <v>1436</v>
      </c>
    </row>
    <row r="334" spans="1:4">
      <c r="A334" s="1062">
        <v>333</v>
      </c>
      <c r="B334" t="s">
        <v>1418</v>
      </c>
      <c r="C334" t="s">
        <v>1437</v>
      </c>
      <c r="D334" t="s">
        <v>1438</v>
      </c>
    </row>
    <row r="335" spans="1:4">
      <c r="A335" s="1062">
        <v>334</v>
      </c>
      <c r="B335" t="s">
        <v>1418</v>
      </c>
      <c r="C335" t="s">
        <v>1439</v>
      </c>
      <c r="D335" t="s">
        <v>1440</v>
      </c>
    </row>
    <row r="336" spans="1:4">
      <c r="A336" s="1062">
        <v>335</v>
      </c>
      <c r="B336" t="s">
        <v>1418</v>
      </c>
      <c r="C336" t="s">
        <v>1441</v>
      </c>
      <c r="D336" t="s">
        <v>1442</v>
      </c>
    </row>
    <row r="337" spans="1:4">
      <c r="A337" s="1062">
        <v>336</v>
      </c>
      <c r="B337" t="s">
        <v>1418</v>
      </c>
      <c r="C337" t="s">
        <v>1443</v>
      </c>
      <c r="D337" t="s">
        <v>1444</v>
      </c>
    </row>
    <row r="338" spans="1:4">
      <c r="A338" s="1062">
        <v>337</v>
      </c>
      <c r="B338" t="s">
        <v>1418</v>
      </c>
      <c r="C338" t="s">
        <v>1445</v>
      </c>
      <c r="D338" t="s">
        <v>1446</v>
      </c>
    </row>
    <row r="339" spans="1:4">
      <c r="A339" s="1062">
        <v>338</v>
      </c>
      <c r="B339" t="s">
        <v>1418</v>
      </c>
      <c r="C339" t="s">
        <v>1447</v>
      </c>
      <c r="D339" t="s">
        <v>1448</v>
      </c>
    </row>
    <row r="340" spans="1:4">
      <c r="A340" s="1062">
        <v>339</v>
      </c>
      <c r="B340" t="s">
        <v>1418</v>
      </c>
      <c r="C340" t="s">
        <v>1449</v>
      </c>
      <c r="D340" t="s">
        <v>1450</v>
      </c>
    </row>
    <row r="341" spans="1:4">
      <c r="A341" s="1062">
        <v>340</v>
      </c>
      <c r="B341" t="s">
        <v>1418</v>
      </c>
      <c r="C341" t="s">
        <v>1451</v>
      </c>
      <c r="D341" t="s">
        <v>1452</v>
      </c>
    </row>
    <row r="342" spans="1:4">
      <c r="A342" s="1062">
        <v>341</v>
      </c>
      <c r="B342" t="s">
        <v>1418</v>
      </c>
      <c r="C342" t="s">
        <v>1453</v>
      </c>
      <c r="D342" t="s">
        <v>1454</v>
      </c>
    </row>
    <row r="343" spans="1:4">
      <c r="A343" s="1062">
        <v>342</v>
      </c>
      <c r="B343" t="s">
        <v>1418</v>
      </c>
      <c r="C343" t="s">
        <v>1455</v>
      </c>
      <c r="D343" t="s">
        <v>1456</v>
      </c>
    </row>
    <row r="344" spans="1:4">
      <c r="A344" s="1062">
        <v>343</v>
      </c>
      <c r="B344" t="s">
        <v>1418</v>
      </c>
      <c r="C344" t="s">
        <v>1457</v>
      </c>
      <c r="D344" t="s">
        <v>1458</v>
      </c>
    </row>
    <row r="345" spans="1:4">
      <c r="A345" s="1062">
        <v>344</v>
      </c>
      <c r="B345" t="s">
        <v>1459</v>
      </c>
      <c r="C345" t="s">
        <v>1461</v>
      </c>
      <c r="D345" t="s">
        <v>1462</v>
      </c>
    </row>
    <row r="346" spans="1:4">
      <c r="A346" s="1062">
        <v>345</v>
      </c>
      <c r="B346" t="s">
        <v>1459</v>
      </c>
      <c r="C346" t="s">
        <v>1463</v>
      </c>
      <c r="D346" t="s">
        <v>1464</v>
      </c>
    </row>
    <row r="347" spans="1:4">
      <c r="A347" s="1062">
        <v>346</v>
      </c>
      <c r="B347" t="s">
        <v>1459</v>
      </c>
      <c r="C347" t="s">
        <v>1465</v>
      </c>
      <c r="D347" t="s">
        <v>1466</v>
      </c>
    </row>
    <row r="348" spans="1:4">
      <c r="A348" s="1062">
        <v>347</v>
      </c>
      <c r="B348" t="s">
        <v>1459</v>
      </c>
      <c r="C348" t="s">
        <v>1467</v>
      </c>
      <c r="D348" t="s">
        <v>1468</v>
      </c>
    </row>
    <row r="349" spans="1:4">
      <c r="A349" s="1062">
        <v>348</v>
      </c>
      <c r="B349" t="s">
        <v>1459</v>
      </c>
      <c r="C349" t="s">
        <v>1469</v>
      </c>
      <c r="D349" t="s">
        <v>1470</v>
      </c>
    </row>
    <row r="350" spans="1:4">
      <c r="A350" s="1062">
        <v>349</v>
      </c>
      <c r="B350" t="s">
        <v>1459</v>
      </c>
      <c r="C350" t="s">
        <v>1471</v>
      </c>
      <c r="D350" t="s">
        <v>1472</v>
      </c>
    </row>
    <row r="351" spans="1:4">
      <c r="A351" s="1062">
        <v>350</v>
      </c>
      <c r="B351" t="s">
        <v>1459</v>
      </c>
      <c r="C351" t="s">
        <v>1473</v>
      </c>
      <c r="D351" t="s">
        <v>1474</v>
      </c>
    </row>
    <row r="352" spans="1:4">
      <c r="A352" s="1062">
        <v>351</v>
      </c>
      <c r="B352" t="s">
        <v>1459</v>
      </c>
      <c r="C352" t="s">
        <v>1459</v>
      </c>
      <c r="D352" t="s">
        <v>1460</v>
      </c>
    </row>
    <row r="353" spans="1:4">
      <c r="A353" s="1062">
        <v>352</v>
      </c>
      <c r="B353" t="s">
        <v>1459</v>
      </c>
      <c r="C353" t="s">
        <v>1475</v>
      </c>
      <c r="D353" t="s">
        <v>1476</v>
      </c>
    </row>
    <row r="354" spans="1:4">
      <c r="A354" s="1062">
        <v>353</v>
      </c>
      <c r="B354" t="s">
        <v>1459</v>
      </c>
      <c r="C354" t="s">
        <v>1477</v>
      </c>
      <c r="D354" t="s">
        <v>1478</v>
      </c>
    </row>
    <row r="355" spans="1:4">
      <c r="A355" s="1062">
        <v>354</v>
      </c>
      <c r="B355" t="s">
        <v>1459</v>
      </c>
      <c r="C355" t="s">
        <v>1479</v>
      </c>
      <c r="D355" t="s">
        <v>1480</v>
      </c>
    </row>
    <row r="356" spans="1:4">
      <c r="A356" s="1062">
        <v>355</v>
      </c>
      <c r="B356" t="s">
        <v>1459</v>
      </c>
      <c r="C356" t="s">
        <v>1481</v>
      </c>
      <c r="D356" t="s">
        <v>1482</v>
      </c>
    </row>
    <row r="357" spans="1:4">
      <c r="A357" s="1062">
        <v>356</v>
      </c>
      <c r="B357" t="s">
        <v>1459</v>
      </c>
      <c r="C357" t="s">
        <v>1483</v>
      </c>
      <c r="D357" t="s">
        <v>1484</v>
      </c>
    </row>
    <row r="358" spans="1:4">
      <c r="A358" s="1062">
        <v>357</v>
      </c>
      <c r="B358" t="s">
        <v>1459</v>
      </c>
      <c r="C358" t="s">
        <v>1485</v>
      </c>
      <c r="D358" t="s">
        <v>1486</v>
      </c>
    </row>
    <row r="359" spans="1:4">
      <c r="A359" s="1062">
        <v>358</v>
      </c>
      <c r="B359" t="s">
        <v>1459</v>
      </c>
      <c r="C359" t="s">
        <v>1487</v>
      </c>
      <c r="D359" t="s">
        <v>1488</v>
      </c>
    </row>
    <row r="360" spans="1:4">
      <c r="A360" s="1062">
        <v>359</v>
      </c>
      <c r="B360" t="s">
        <v>1459</v>
      </c>
      <c r="C360" t="s">
        <v>1489</v>
      </c>
      <c r="D360" t="s">
        <v>1490</v>
      </c>
    </row>
    <row r="361" spans="1:4">
      <c r="A361" s="1062">
        <v>360</v>
      </c>
      <c r="B361" t="s">
        <v>1459</v>
      </c>
      <c r="C361" t="s">
        <v>1491</v>
      </c>
      <c r="D361" t="s">
        <v>1492</v>
      </c>
    </row>
    <row r="362" spans="1:4">
      <c r="A362" s="1062">
        <v>361</v>
      </c>
      <c r="B362" t="s">
        <v>1459</v>
      </c>
      <c r="C362" t="s">
        <v>1493</v>
      </c>
      <c r="D362" t="s">
        <v>1494</v>
      </c>
    </row>
    <row r="363" spans="1:4">
      <c r="A363" s="1062">
        <v>362</v>
      </c>
      <c r="B363" t="s">
        <v>1459</v>
      </c>
      <c r="C363" t="s">
        <v>1495</v>
      </c>
      <c r="D363" t="s">
        <v>1496</v>
      </c>
    </row>
    <row r="364" spans="1:4">
      <c r="A364" s="1062">
        <v>363</v>
      </c>
      <c r="B364" t="s">
        <v>1459</v>
      </c>
      <c r="C364" t="s">
        <v>1497</v>
      </c>
      <c r="D364" t="s">
        <v>1498</v>
      </c>
    </row>
    <row r="365" spans="1:4">
      <c r="A365" s="1062">
        <v>364</v>
      </c>
      <c r="B365" t="s">
        <v>1459</v>
      </c>
      <c r="C365" t="s">
        <v>1499</v>
      </c>
      <c r="D365" t="s">
        <v>1500</v>
      </c>
    </row>
    <row r="366" spans="1:4">
      <c r="A366" s="1062">
        <v>365</v>
      </c>
      <c r="B366" t="s">
        <v>1459</v>
      </c>
      <c r="C366" t="s">
        <v>1501</v>
      </c>
      <c r="D366" t="s">
        <v>1502</v>
      </c>
    </row>
    <row r="367" spans="1:4">
      <c r="A367" s="1062">
        <v>366</v>
      </c>
      <c r="B367" t="s">
        <v>1459</v>
      </c>
      <c r="C367" t="s">
        <v>1503</v>
      </c>
      <c r="D367" t="s">
        <v>1504</v>
      </c>
    </row>
    <row r="368" spans="1:4">
      <c r="A368" s="1062">
        <v>367</v>
      </c>
      <c r="B368" t="s">
        <v>1459</v>
      </c>
      <c r="C368" t="s">
        <v>1505</v>
      </c>
      <c r="D368" t="s">
        <v>1506</v>
      </c>
    </row>
    <row r="369" spans="1:4">
      <c r="A369" s="1062">
        <v>368</v>
      </c>
      <c r="B369" t="s">
        <v>1459</v>
      </c>
      <c r="C369" t="s">
        <v>1507</v>
      </c>
      <c r="D369" t="s">
        <v>1508</v>
      </c>
    </row>
    <row r="370" spans="1:4">
      <c r="A370" s="1062">
        <v>369</v>
      </c>
      <c r="B370" t="s">
        <v>1459</v>
      </c>
      <c r="C370" t="s">
        <v>1509</v>
      </c>
      <c r="D370" t="s">
        <v>1510</v>
      </c>
    </row>
    <row r="371" spans="1:4">
      <c r="A371" s="1062">
        <v>370</v>
      </c>
      <c r="B371" t="s">
        <v>1511</v>
      </c>
      <c r="C371" t="s">
        <v>1511</v>
      </c>
      <c r="D371" t="s">
        <v>1512</v>
      </c>
    </row>
    <row r="372" spans="1:4">
      <c r="A372" s="1062">
        <v>371</v>
      </c>
      <c r="B372" t="s">
        <v>1513</v>
      </c>
      <c r="C372" t="s">
        <v>1513</v>
      </c>
      <c r="D372" t="s">
        <v>1514</v>
      </c>
    </row>
    <row r="373" spans="1:4">
      <c r="A373" s="1062">
        <v>372</v>
      </c>
      <c r="B373" t="s">
        <v>1515</v>
      </c>
      <c r="C373" t="s">
        <v>1517</v>
      </c>
      <c r="D373" t="s">
        <v>1518</v>
      </c>
    </row>
    <row r="374" spans="1:4">
      <c r="A374" s="1062">
        <v>373</v>
      </c>
      <c r="B374" t="s">
        <v>1515</v>
      </c>
      <c r="C374" t="s">
        <v>1519</v>
      </c>
      <c r="D374" t="s">
        <v>1520</v>
      </c>
    </row>
    <row r="375" spans="1:4">
      <c r="A375" s="1062">
        <v>374</v>
      </c>
      <c r="B375" t="s">
        <v>1515</v>
      </c>
      <c r="C375" t="s">
        <v>1521</v>
      </c>
      <c r="D375" t="s">
        <v>1522</v>
      </c>
    </row>
    <row r="376" spans="1:4">
      <c r="A376" s="1062">
        <v>375</v>
      </c>
      <c r="B376" t="s">
        <v>1515</v>
      </c>
      <c r="C376" t="s">
        <v>1523</v>
      </c>
      <c r="D376" t="s">
        <v>1524</v>
      </c>
    </row>
    <row r="377" spans="1:4">
      <c r="A377" s="1062">
        <v>376</v>
      </c>
      <c r="B377" t="s">
        <v>1515</v>
      </c>
      <c r="C377" t="s">
        <v>1515</v>
      </c>
      <c r="D377" t="s">
        <v>1516</v>
      </c>
    </row>
    <row r="378" spans="1:4">
      <c r="A378" s="1062">
        <v>377</v>
      </c>
      <c r="B378" t="s">
        <v>1515</v>
      </c>
      <c r="C378" t="s">
        <v>1525</v>
      </c>
      <c r="D378" t="s">
        <v>1526</v>
      </c>
    </row>
    <row r="379" spans="1:4">
      <c r="A379" s="1062">
        <v>378</v>
      </c>
      <c r="B379" t="s">
        <v>1515</v>
      </c>
      <c r="C379" t="s">
        <v>1527</v>
      </c>
      <c r="D379" t="s">
        <v>1528</v>
      </c>
    </row>
    <row r="380" spans="1:4">
      <c r="A380" s="1062">
        <v>379</v>
      </c>
      <c r="B380" t="s">
        <v>1515</v>
      </c>
      <c r="C380" t="s">
        <v>1529</v>
      </c>
      <c r="D380" t="s">
        <v>1530</v>
      </c>
    </row>
    <row r="381" spans="1:4">
      <c r="A381" s="1062">
        <v>380</v>
      </c>
      <c r="B381" t="s">
        <v>1515</v>
      </c>
      <c r="C381" t="s">
        <v>1531</v>
      </c>
      <c r="D381" t="s">
        <v>1532</v>
      </c>
    </row>
    <row r="382" spans="1:4">
      <c r="A382" s="1062">
        <v>381</v>
      </c>
      <c r="B382" t="s">
        <v>1515</v>
      </c>
      <c r="C382" t="s">
        <v>1533</v>
      </c>
      <c r="D382" t="s">
        <v>1534</v>
      </c>
    </row>
    <row r="383" spans="1:4">
      <c r="A383" s="1062">
        <v>382</v>
      </c>
      <c r="B383" t="s">
        <v>1515</v>
      </c>
      <c r="C383" t="s">
        <v>1535</v>
      </c>
      <c r="D383" t="s">
        <v>1536</v>
      </c>
    </row>
    <row r="384" spans="1:4">
      <c r="A384" s="1062">
        <v>383</v>
      </c>
      <c r="B384" t="s">
        <v>1515</v>
      </c>
      <c r="C384" t="s">
        <v>1537</v>
      </c>
      <c r="D384" t="s">
        <v>1538</v>
      </c>
    </row>
    <row r="385" spans="1:4">
      <c r="A385" s="1062">
        <v>384</v>
      </c>
      <c r="B385" t="s">
        <v>1515</v>
      </c>
      <c r="C385" t="s">
        <v>1539</v>
      </c>
      <c r="D385" t="s">
        <v>1540</v>
      </c>
    </row>
    <row r="386" spans="1:4">
      <c r="A386" s="1062">
        <v>385</v>
      </c>
      <c r="B386" t="s">
        <v>1515</v>
      </c>
      <c r="C386" t="s">
        <v>1541</v>
      </c>
      <c r="D386" t="s">
        <v>1542</v>
      </c>
    </row>
    <row r="387" spans="1:4">
      <c r="A387" s="1062">
        <v>386</v>
      </c>
      <c r="B387" t="s">
        <v>1515</v>
      </c>
      <c r="C387" t="s">
        <v>1543</v>
      </c>
      <c r="D387" t="s">
        <v>1544</v>
      </c>
    </row>
    <row r="388" spans="1:4">
      <c r="A388" s="1062">
        <v>387</v>
      </c>
      <c r="B388" t="s">
        <v>1515</v>
      </c>
      <c r="C388" t="s">
        <v>1545</v>
      </c>
      <c r="D388" t="s">
        <v>1546</v>
      </c>
    </row>
    <row r="389" spans="1:4">
      <c r="A389" s="1062">
        <v>388</v>
      </c>
      <c r="B389" t="s">
        <v>1515</v>
      </c>
      <c r="C389" t="s">
        <v>1547</v>
      </c>
      <c r="D389" t="s">
        <v>1548</v>
      </c>
    </row>
    <row r="390" spans="1:4">
      <c r="A390" s="1062">
        <v>389</v>
      </c>
      <c r="B390" t="s">
        <v>1515</v>
      </c>
      <c r="C390" t="s">
        <v>1549</v>
      </c>
      <c r="D390" t="s">
        <v>1550</v>
      </c>
    </row>
    <row r="391" spans="1:4">
      <c r="A391" s="1062">
        <v>390</v>
      </c>
      <c r="B391" t="s">
        <v>1515</v>
      </c>
      <c r="C391" t="s">
        <v>1551</v>
      </c>
      <c r="D391" t="s">
        <v>1552</v>
      </c>
    </row>
    <row r="392" spans="1:4">
      <c r="A392" s="1062">
        <v>391</v>
      </c>
      <c r="B392" t="s">
        <v>1515</v>
      </c>
      <c r="C392" t="s">
        <v>1553</v>
      </c>
      <c r="D392" t="s">
        <v>1554</v>
      </c>
    </row>
    <row r="393" spans="1:4">
      <c r="A393" s="1062">
        <v>392</v>
      </c>
      <c r="B393" t="s">
        <v>1555</v>
      </c>
      <c r="C393" t="s">
        <v>1069</v>
      </c>
      <c r="D393" t="s">
        <v>1557</v>
      </c>
    </row>
    <row r="394" spans="1:4">
      <c r="A394" s="1062">
        <v>393</v>
      </c>
      <c r="B394" t="s">
        <v>1555</v>
      </c>
      <c r="C394" t="s">
        <v>1558</v>
      </c>
      <c r="D394" t="s">
        <v>1559</v>
      </c>
    </row>
    <row r="395" spans="1:4">
      <c r="A395" s="1062">
        <v>394</v>
      </c>
      <c r="B395" t="s">
        <v>1555</v>
      </c>
      <c r="C395" t="s">
        <v>1560</v>
      </c>
      <c r="D395" t="s">
        <v>1561</v>
      </c>
    </row>
    <row r="396" spans="1:4">
      <c r="A396" s="1062">
        <v>395</v>
      </c>
      <c r="B396" t="s">
        <v>1555</v>
      </c>
      <c r="C396" t="s">
        <v>1562</v>
      </c>
      <c r="D396" t="s">
        <v>1563</v>
      </c>
    </row>
    <row r="397" spans="1:4">
      <c r="A397" s="1062">
        <v>396</v>
      </c>
      <c r="B397" t="s">
        <v>1555</v>
      </c>
      <c r="C397" t="s">
        <v>1564</v>
      </c>
      <c r="D397" t="s">
        <v>1565</v>
      </c>
    </row>
    <row r="398" spans="1:4">
      <c r="A398" s="1062">
        <v>397</v>
      </c>
      <c r="B398" t="s">
        <v>1555</v>
      </c>
      <c r="C398" t="s">
        <v>1566</v>
      </c>
      <c r="D398" t="s">
        <v>1567</v>
      </c>
    </row>
    <row r="399" spans="1:4">
      <c r="A399" s="1062">
        <v>398</v>
      </c>
      <c r="B399" t="s">
        <v>1555</v>
      </c>
      <c r="C399" t="s">
        <v>1555</v>
      </c>
      <c r="D399" t="s">
        <v>1556</v>
      </c>
    </row>
    <row r="400" spans="1:4">
      <c r="A400" s="1062">
        <v>399</v>
      </c>
      <c r="B400" t="s">
        <v>1555</v>
      </c>
      <c r="C400" t="s">
        <v>1568</v>
      </c>
      <c r="D400" t="s">
        <v>1569</v>
      </c>
    </row>
    <row r="401" spans="1:4">
      <c r="A401" s="1062">
        <v>400</v>
      </c>
      <c r="B401" t="s">
        <v>1555</v>
      </c>
      <c r="C401" t="s">
        <v>1570</v>
      </c>
      <c r="D401" t="s">
        <v>1571</v>
      </c>
    </row>
    <row r="402" spans="1:4">
      <c r="A402" s="1062">
        <v>401</v>
      </c>
      <c r="B402" t="s">
        <v>1555</v>
      </c>
      <c r="C402" t="s">
        <v>1572</v>
      </c>
      <c r="D402" t="s">
        <v>1573</v>
      </c>
    </row>
    <row r="403" spans="1:4">
      <c r="A403" s="1062">
        <v>402</v>
      </c>
      <c r="B403" t="s">
        <v>1555</v>
      </c>
      <c r="C403" t="s">
        <v>1574</v>
      </c>
      <c r="D403" t="s">
        <v>1575</v>
      </c>
    </row>
    <row r="404" spans="1:4">
      <c r="A404" s="1062">
        <v>403</v>
      </c>
      <c r="B404" t="s">
        <v>1555</v>
      </c>
      <c r="C404" t="s">
        <v>1576</v>
      </c>
      <c r="D404" t="s">
        <v>1577</v>
      </c>
    </row>
    <row r="405" spans="1:4">
      <c r="A405" s="1062">
        <v>404</v>
      </c>
      <c r="B405" t="s">
        <v>1555</v>
      </c>
      <c r="C405" t="s">
        <v>1578</v>
      </c>
      <c r="D405" t="s">
        <v>1579</v>
      </c>
    </row>
    <row r="406" spans="1:4">
      <c r="A406" s="1062">
        <v>405</v>
      </c>
      <c r="B406" t="s">
        <v>1555</v>
      </c>
      <c r="C406" t="s">
        <v>1580</v>
      </c>
      <c r="D406" t="s">
        <v>1581</v>
      </c>
    </row>
    <row r="407" spans="1:4">
      <c r="A407" s="1062">
        <v>406</v>
      </c>
      <c r="B407" t="s">
        <v>1555</v>
      </c>
      <c r="C407" t="s">
        <v>1582</v>
      </c>
      <c r="D407" t="s">
        <v>1583</v>
      </c>
    </row>
    <row r="408" spans="1:4">
      <c r="A408" s="1062">
        <v>407</v>
      </c>
      <c r="B408" t="s">
        <v>1555</v>
      </c>
      <c r="C408" t="s">
        <v>1584</v>
      </c>
      <c r="D408" t="s">
        <v>1585</v>
      </c>
    </row>
    <row r="409" spans="1:4">
      <c r="A409" s="1062">
        <v>408</v>
      </c>
      <c r="B409" t="s">
        <v>1555</v>
      </c>
      <c r="C409" t="s">
        <v>1586</v>
      </c>
      <c r="D409" t="s">
        <v>1587</v>
      </c>
    </row>
    <row r="410" spans="1:4">
      <c r="A410" s="1062">
        <v>409</v>
      </c>
      <c r="B410" t="s">
        <v>1588</v>
      </c>
      <c r="C410" t="s">
        <v>1590</v>
      </c>
      <c r="D410" t="s">
        <v>1591</v>
      </c>
    </row>
    <row r="411" spans="1:4">
      <c r="A411" s="1062">
        <v>410</v>
      </c>
      <c r="B411" t="s">
        <v>1588</v>
      </c>
      <c r="C411" t="s">
        <v>1592</v>
      </c>
      <c r="D411" t="s">
        <v>1593</v>
      </c>
    </row>
    <row r="412" spans="1:4">
      <c r="A412" s="1062">
        <v>411</v>
      </c>
      <c r="B412" t="s">
        <v>1588</v>
      </c>
      <c r="C412" t="s">
        <v>1594</v>
      </c>
      <c r="D412" t="s">
        <v>1595</v>
      </c>
    </row>
    <row r="413" spans="1:4">
      <c r="A413" s="1062">
        <v>412</v>
      </c>
      <c r="B413" t="s">
        <v>1588</v>
      </c>
      <c r="C413" t="s">
        <v>1596</v>
      </c>
      <c r="D413" t="s">
        <v>1597</v>
      </c>
    </row>
    <row r="414" spans="1:4">
      <c r="A414" s="1062">
        <v>413</v>
      </c>
      <c r="B414" t="s">
        <v>1588</v>
      </c>
      <c r="C414" t="s">
        <v>1598</v>
      </c>
      <c r="D414" t="s">
        <v>1599</v>
      </c>
    </row>
    <row r="415" spans="1:4">
      <c r="A415" s="1062">
        <v>414</v>
      </c>
      <c r="B415" t="s">
        <v>1588</v>
      </c>
      <c r="C415" t="s">
        <v>1600</v>
      </c>
      <c r="D415" t="s">
        <v>1601</v>
      </c>
    </row>
    <row r="416" spans="1:4">
      <c r="A416" s="1062">
        <v>415</v>
      </c>
      <c r="B416" t="s">
        <v>1588</v>
      </c>
      <c r="C416" t="s">
        <v>1602</v>
      </c>
      <c r="D416" t="s">
        <v>1603</v>
      </c>
    </row>
    <row r="417" spans="1:4">
      <c r="A417" s="1062">
        <v>416</v>
      </c>
      <c r="B417" t="s">
        <v>1588</v>
      </c>
      <c r="C417" t="s">
        <v>1604</v>
      </c>
      <c r="D417" t="s">
        <v>1605</v>
      </c>
    </row>
    <row r="418" spans="1:4">
      <c r="A418" s="1062">
        <v>417</v>
      </c>
      <c r="B418" t="s">
        <v>1588</v>
      </c>
      <c r="C418" t="s">
        <v>1606</v>
      </c>
      <c r="D418" t="s">
        <v>1607</v>
      </c>
    </row>
    <row r="419" spans="1:4">
      <c r="A419" s="1062">
        <v>418</v>
      </c>
      <c r="B419" t="s">
        <v>1588</v>
      </c>
      <c r="C419" t="s">
        <v>1608</v>
      </c>
      <c r="D419" t="s">
        <v>1609</v>
      </c>
    </row>
    <row r="420" spans="1:4">
      <c r="A420" s="1062">
        <v>419</v>
      </c>
      <c r="B420" t="s">
        <v>1588</v>
      </c>
      <c r="C420" t="s">
        <v>1610</v>
      </c>
      <c r="D420" t="s">
        <v>1611</v>
      </c>
    </row>
    <row r="421" spans="1:4">
      <c r="A421" s="1062">
        <v>420</v>
      </c>
      <c r="B421" t="s">
        <v>1588</v>
      </c>
      <c r="C421" t="s">
        <v>1588</v>
      </c>
      <c r="D421" t="s">
        <v>1589</v>
      </c>
    </row>
    <row r="422" spans="1:4">
      <c r="A422" s="1062">
        <v>421</v>
      </c>
      <c r="B422" t="s">
        <v>1588</v>
      </c>
      <c r="C422" t="s">
        <v>1612</v>
      </c>
      <c r="D422" t="s">
        <v>1613</v>
      </c>
    </row>
    <row r="423" spans="1:4">
      <c r="A423" s="1062">
        <v>422</v>
      </c>
      <c r="B423" t="s">
        <v>1588</v>
      </c>
      <c r="C423" t="s">
        <v>1614</v>
      </c>
      <c r="D423" t="s">
        <v>1615</v>
      </c>
    </row>
    <row r="424" spans="1:4">
      <c r="A424" s="1062">
        <v>423</v>
      </c>
      <c r="B424" t="s">
        <v>1588</v>
      </c>
      <c r="C424" t="s">
        <v>1616</v>
      </c>
      <c r="D424" t="s">
        <v>1617</v>
      </c>
    </row>
    <row r="425" spans="1:4">
      <c r="A425" s="1062">
        <v>424</v>
      </c>
      <c r="B425" t="s">
        <v>1588</v>
      </c>
      <c r="C425" t="s">
        <v>1263</v>
      </c>
      <c r="D425" t="s">
        <v>1618</v>
      </c>
    </row>
    <row r="426" spans="1:4">
      <c r="A426" s="1062">
        <v>425</v>
      </c>
      <c r="B426" t="s">
        <v>1588</v>
      </c>
      <c r="C426" t="s">
        <v>1619</v>
      </c>
      <c r="D426" t="s">
        <v>1620</v>
      </c>
    </row>
    <row r="427" spans="1:4">
      <c r="A427" s="1062">
        <v>426</v>
      </c>
      <c r="B427" t="s">
        <v>1588</v>
      </c>
      <c r="C427" t="s">
        <v>1621</v>
      </c>
      <c r="D427" t="s">
        <v>1622</v>
      </c>
    </row>
    <row r="428" spans="1:4">
      <c r="A428" s="1062">
        <v>427</v>
      </c>
      <c r="B428" t="s">
        <v>1588</v>
      </c>
      <c r="C428" t="s">
        <v>1623</v>
      </c>
      <c r="D428" t="s">
        <v>1624</v>
      </c>
    </row>
    <row r="429" spans="1:4">
      <c r="A429" s="1062">
        <v>428</v>
      </c>
      <c r="B429" t="s">
        <v>1588</v>
      </c>
      <c r="C429" t="s">
        <v>1625</v>
      </c>
      <c r="D429" t="s">
        <v>1626</v>
      </c>
    </row>
    <row r="430" spans="1:4">
      <c r="A430" s="1062">
        <v>429</v>
      </c>
      <c r="B430" t="s">
        <v>1588</v>
      </c>
      <c r="C430" t="s">
        <v>1627</v>
      </c>
      <c r="D430" t="s">
        <v>1628</v>
      </c>
    </row>
    <row r="431" spans="1:4">
      <c r="A431" s="1062">
        <v>430</v>
      </c>
      <c r="B431" t="s">
        <v>1588</v>
      </c>
      <c r="C431" t="s">
        <v>1629</v>
      </c>
      <c r="D431" t="s">
        <v>1630</v>
      </c>
    </row>
    <row r="432" spans="1:4">
      <c r="A432" s="1062">
        <v>431</v>
      </c>
      <c r="B432" t="s">
        <v>1588</v>
      </c>
      <c r="C432" t="s">
        <v>870</v>
      </c>
      <c r="D432" t="s">
        <v>1631</v>
      </c>
    </row>
    <row r="433" spans="1:4">
      <c r="A433" s="1062">
        <v>432</v>
      </c>
      <c r="B433" t="s">
        <v>1588</v>
      </c>
      <c r="C433" t="s">
        <v>1632</v>
      </c>
      <c r="D433" t="s">
        <v>1633</v>
      </c>
    </row>
    <row r="434" spans="1:4">
      <c r="A434" s="1062">
        <v>433</v>
      </c>
      <c r="B434" t="s">
        <v>1634</v>
      </c>
      <c r="C434" t="s">
        <v>1636</v>
      </c>
      <c r="D434" t="s">
        <v>1637</v>
      </c>
    </row>
    <row r="435" spans="1:4">
      <c r="A435" s="1062">
        <v>434</v>
      </c>
      <c r="B435" t="s">
        <v>1634</v>
      </c>
      <c r="C435" t="s">
        <v>1638</v>
      </c>
      <c r="D435" t="s">
        <v>1639</v>
      </c>
    </row>
    <row r="436" spans="1:4">
      <c r="A436" s="1062">
        <v>435</v>
      </c>
      <c r="B436" t="s">
        <v>1634</v>
      </c>
      <c r="C436" t="s">
        <v>1640</v>
      </c>
      <c r="D436" t="s">
        <v>1641</v>
      </c>
    </row>
    <row r="437" spans="1:4">
      <c r="A437" s="1062">
        <v>436</v>
      </c>
      <c r="B437" t="s">
        <v>1634</v>
      </c>
      <c r="C437" t="s">
        <v>1642</v>
      </c>
      <c r="D437" t="s">
        <v>1643</v>
      </c>
    </row>
    <row r="438" spans="1:4">
      <c r="A438" s="1062">
        <v>437</v>
      </c>
      <c r="B438" t="s">
        <v>1634</v>
      </c>
      <c r="C438" t="s">
        <v>1644</v>
      </c>
      <c r="D438" t="s">
        <v>1645</v>
      </c>
    </row>
    <row r="439" spans="1:4">
      <c r="A439" s="1062">
        <v>438</v>
      </c>
      <c r="B439" t="s">
        <v>1634</v>
      </c>
      <c r="C439" t="s">
        <v>1646</v>
      </c>
      <c r="D439" t="s">
        <v>1647</v>
      </c>
    </row>
    <row r="440" spans="1:4">
      <c r="A440" s="1062">
        <v>439</v>
      </c>
      <c r="B440" t="s">
        <v>1634</v>
      </c>
      <c r="C440" t="s">
        <v>1648</v>
      </c>
      <c r="D440" t="s">
        <v>1649</v>
      </c>
    </row>
    <row r="441" spans="1:4">
      <c r="A441" s="1062">
        <v>440</v>
      </c>
      <c r="B441" t="s">
        <v>1634</v>
      </c>
      <c r="C441" t="s">
        <v>1650</v>
      </c>
      <c r="D441" t="s">
        <v>1651</v>
      </c>
    </row>
    <row r="442" spans="1:4">
      <c r="A442" s="1062">
        <v>441</v>
      </c>
      <c r="B442" t="s">
        <v>1634</v>
      </c>
      <c r="C442" t="s">
        <v>1652</v>
      </c>
      <c r="D442" t="s">
        <v>1653</v>
      </c>
    </row>
    <row r="443" spans="1:4">
      <c r="A443" s="1062">
        <v>442</v>
      </c>
      <c r="B443" t="s">
        <v>1634</v>
      </c>
      <c r="C443" t="s">
        <v>1634</v>
      </c>
      <c r="D443" t="s">
        <v>1635</v>
      </c>
    </row>
    <row r="444" spans="1:4">
      <c r="A444" s="1062">
        <v>443</v>
      </c>
      <c r="B444" t="s">
        <v>1634</v>
      </c>
      <c r="C444" t="s">
        <v>1654</v>
      </c>
      <c r="D444" t="s">
        <v>1655</v>
      </c>
    </row>
    <row r="445" spans="1:4">
      <c r="A445" s="1062">
        <v>444</v>
      </c>
      <c r="B445" t="s">
        <v>1634</v>
      </c>
      <c r="C445" t="s">
        <v>1656</v>
      </c>
      <c r="D445" t="s">
        <v>1657</v>
      </c>
    </row>
    <row r="446" spans="1:4">
      <c r="A446" s="1062">
        <v>445</v>
      </c>
      <c r="B446" t="s">
        <v>1634</v>
      </c>
      <c r="C446" t="s">
        <v>1658</v>
      </c>
      <c r="D446" t="s">
        <v>1659</v>
      </c>
    </row>
    <row r="447" spans="1:4">
      <c r="A447" s="1062">
        <v>446</v>
      </c>
      <c r="B447" t="s">
        <v>1634</v>
      </c>
      <c r="C447" t="s">
        <v>1660</v>
      </c>
      <c r="D447" t="s">
        <v>1661</v>
      </c>
    </row>
    <row r="448" spans="1:4">
      <c r="A448" s="1062">
        <v>447</v>
      </c>
      <c r="B448" t="s">
        <v>1634</v>
      </c>
      <c r="C448" t="s">
        <v>1662</v>
      </c>
      <c r="D448" t="s">
        <v>1663</v>
      </c>
    </row>
    <row r="449" spans="1:4">
      <c r="A449" s="1062">
        <v>448</v>
      </c>
      <c r="B449" t="s">
        <v>1634</v>
      </c>
      <c r="C449" t="s">
        <v>1664</v>
      </c>
      <c r="D449" t="s">
        <v>1665</v>
      </c>
    </row>
    <row r="450" spans="1:4">
      <c r="A450" s="1062">
        <v>449</v>
      </c>
      <c r="B450" t="s">
        <v>1634</v>
      </c>
      <c r="C450" t="s">
        <v>1396</v>
      </c>
      <c r="D450" t="s">
        <v>1666</v>
      </c>
    </row>
    <row r="451" spans="1:4">
      <c r="A451" s="1062">
        <v>450</v>
      </c>
      <c r="B451" t="s">
        <v>1634</v>
      </c>
      <c r="C451" t="s">
        <v>1447</v>
      </c>
      <c r="D451" t="s">
        <v>1667</v>
      </c>
    </row>
    <row r="452" spans="1:4">
      <c r="A452" s="1062">
        <v>451</v>
      </c>
      <c r="B452" t="s">
        <v>1634</v>
      </c>
      <c r="C452" t="s">
        <v>1668</v>
      </c>
      <c r="D452" t="s">
        <v>1669</v>
      </c>
    </row>
    <row r="453" spans="1:4">
      <c r="A453" s="1062">
        <v>452</v>
      </c>
      <c r="B453" t="s">
        <v>1634</v>
      </c>
      <c r="C453" t="s">
        <v>1670</v>
      </c>
      <c r="D453" t="s">
        <v>1671</v>
      </c>
    </row>
    <row r="454" spans="1:4">
      <c r="A454" s="1062">
        <v>453</v>
      </c>
      <c r="B454" t="s">
        <v>1634</v>
      </c>
      <c r="C454" t="s">
        <v>1672</v>
      </c>
      <c r="D454" t="s">
        <v>1673</v>
      </c>
    </row>
    <row r="455" spans="1:4">
      <c r="A455" s="1062">
        <v>454</v>
      </c>
      <c r="B455" t="s">
        <v>1634</v>
      </c>
      <c r="C455" t="s">
        <v>1674</v>
      </c>
      <c r="D455" t="s">
        <v>1675</v>
      </c>
    </row>
    <row r="456" spans="1:4">
      <c r="A456" s="1062">
        <v>455</v>
      </c>
      <c r="B456" t="s">
        <v>1634</v>
      </c>
      <c r="C456" t="s">
        <v>1676</v>
      </c>
      <c r="D456" t="s">
        <v>1677</v>
      </c>
    </row>
    <row r="457" spans="1:4">
      <c r="A457" s="1062">
        <v>456</v>
      </c>
      <c r="B457" t="s">
        <v>1634</v>
      </c>
      <c r="C457" t="s">
        <v>1678</v>
      </c>
      <c r="D457" t="s">
        <v>1679</v>
      </c>
    </row>
    <row r="458" spans="1:4">
      <c r="A458" s="1062">
        <v>457</v>
      </c>
      <c r="B458" t="s">
        <v>1634</v>
      </c>
      <c r="C458" t="s">
        <v>1680</v>
      </c>
      <c r="D458" t="s">
        <v>1681</v>
      </c>
    </row>
    <row r="459" spans="1:4">
      <c r="A459" s="1062">
        <v>458</v>
      </c>
      <c r="B459" t="s">
        <v>1682</v>
      </c>
      <c r="C459" t="s">
        <v>1684</v>
      </c>
      <c r="D459" t="s">
        <v>1685</v>
      </c>
    </row>
    <row r="460" spans="1:4">
      <c r="A460" s="1062">
        <v>459</v>
      </c>
      <c r="B460" t="s">
        <v>1682</v>
      </c>
      <c r="C460" t="s">
        <v>1686</v>
      </c>
      <c r="D460" t="s">
        <v>1687</v>
      </c>
    </row>
    <row r="461" spans="1:4">
      <c r="A461" s="1062">
        <v>460</v>
      </c>
      <c r="B461" t="s">
        <v>1682</v>
      </c>
      <c r="C461" t="s">
        <v>1688</v>
      </c>
      <c r="D461" t="s">
        <v>1689</v>
      </c>
    </row>
    <row r="462" spans="1:4">
      <c r="A462" s="1062">
        <v>461</v>
      </c>
      <c r="B462" t="s">
        <v>1682</v>
      </c>
      <c r="C462" t="s">
        <v>1690</v>
      </c>
      <c r="D462" t="s">
        <v>1691</v>
      </c>
    </row>
    <row r="463" spans="1:4">
      <c r="A463" s="1062">
        <v>462</v>
      </c>
      <c r="B463" t="s">
        <v>1682</v>
      </c>
      <c r="C463" t="s">
        <v>1692</v>
      </c>
      <c r="D463" t="s">
        <v>1693</v>
      </c>
    </row>
    <row r="464" spans="1:4">
      <c r="A464" s="1062">
        <v>463</v>
      </c>
      <c r="B464" t="s">
        <v>1682</v>
      </c>
      <c r="C464" t="s">
        <v>1682</v>
      </c>
      <c r="D464" t="s">
        <v>1683</v>
      </c>
    </row>
    <row r="465" spans="1:4">
      <c r="A465" s="1062">
        <v>464</v>
      </c>
      <c r="B465" t="s">
        <v>1682</v>
      </c>
      <c r="C465" t="s">
        <v>1694</v>
      </c>
      <c r="D465" t="s">
        <v>1695</v>
      </c>
    </row>
    <row r="466" spans="1:4">
      <c r="A466" s="1062">
        <v>465</v>
      </c>
      <c r="B466" t="s">
        <v>1682</v>
      </c>
      <c r="C466" t="s">
        <v>1696</v>
      </c>
      <c r="D466" t="s">
        <v>1697</v>
      </c>
    </row>
    <row r="467" spans="1:4">
      <c r="A467" s="1062">
        <v>466</v>
      </c>
      <c r="B467" t="s">
        <v>1682</v>
      </c>
      <c r="C467" t="s">
        <v>1698</v>
      </c>
      <c r="D467" t="s">
        <v>1699</v>
      </c>
    </row>
    <row r="468" spans="1:4">
      <c r="A468" s="1062">
        <v>467</v>
      </c>
      <c r="B468" t="s">
        <v>1682</v>
      </c>
      <c r="C468" t="s">
        <v>1700</v>
      </c>
      <c r="D468" t="s">
        <v>1701</v>
      </c>
    </row>
    <row r="469" spans="1:4">
      <c r="A469" s="1062">
        <v>468</v>
      </c>
      <c r="B469" t="s">
        <v>1682</v>
      </c>
      <c r="C469" t="s">
        <v>1702</v>
      </c>
      <c r="D469" t="s">
        <v>1703</v>
      </c>
    </row>
    <row r="470" spans="1:4">
      <c r="A470" s="1062">
        <v>469</v>
      </c>
      <c r="B470" t="s">
        <v>1682</v>
      </c>
      <c r="C470" t="s">
        <v>1704</v>
      </c>
      <c r="D470" t="s">
        <v>1705</v>
      </c>
    </row>
    <row r="471" spans="1:4">
      <c r="A471" s="1062">
        <v>470</v>
      </c>
      <c r="B471" t="s">
        <v>1682</v>
      </c>
      <c r="C471" t="s">
        <v>1706</v>
      </c>
      <c r="D471" t="s">
        <v>1707</v>
      </c>
    </row>
    <row r="472" spans="1:4">
      <c r="A472" s="1062">
        <v>471</v>
      </c>
      <c r="B472" t="s">
        <v>1682</v>
      </c>
      <c r="C472" t="s">
        <v>1708</v>
      </c>
      <c r="D472" t="s">
        <v>1709</v>
      </c>
    </row>
    <row r="473" spans="1:4">
      <c r="A473" s="1062">
        <v>472</v>
      </c>
      <c r="B473" t="s">
        <v>1682</v>
      </c>
      <c r="C473" t="s">
        <v>1710</v>
      </c>
      <c r="D473" t="s">
        <v>1711</v>
      </c>
    </row>
    <row r="474" spans="1:4">
      <c r="A474" s="1062">
        <v>473</v>
      </c>
      <c r="B474" t="s">
        <v>1682</v>
      </c>
      <c r="C474" t="s">
        <v>1712</v>
      </c>
      <c r="D474" t="s">
        <v>1713</v>
      </c>
    </row>
    <row r="475" spans="1:4">
      <c r="A475" s="1062">
        <v>474</v>
      </c>
      <c r="B475" t="s">
        <v>1682</v>
      </c>
      <c r="C475" t="s">
        <v>1714</v>
      </c>
      <c r="D475" t="s">
        <v>1715</v>
      </c>
    </row>
    <row r="476" spans="1:4">
      <c r="A476" s="1062">
        <v>475</v>
      </c>
      <c r="B476" t="s">
        <v>1682</v>
      </c>
      <c r="C476" t="s">
        <v>1716</v>
      </c>
      <c r="D476" t="s">
        <v>1717</v>
      </c>
    </row>
    <row r="477" spans="1:4">
      <c r="A477" s="1062">
        <v>476</v>
      </c>
      <c r="B477" t="s">
        <v>1718</v>
      </c>
      <c r="C477" t="s">
        <v>832</v>
      </c>
      <c r="D477" t="s">
        <v>1720</v>
      </c>
    </row>
    <row r="478" spans="1:4">
      <c r="A478" s="1062">
        <v>477</v>
      </c>
      <c r="B478" t="s">
        <v>1718</v>
      </c>
      <c r="C478" t="s">
        <v>1721</v>
      </c>
      <c r="D478" t="s">
        <v>1722</v>
      </c>
    </row>
    <row r="479" spans="1:4">
      <c r="A479" s="1062">
        <v>478</v>
      </c>
      <c r="B479" t="s">
        <v>1718</v>
      </c>
      <c r="C479" t="s">
        <v>1723</v>
      </c>
      <c r="D479" t="s">
        <v>1724</v>
      </c>
    </row>
    <row r="480" spans="1:4">
      <c r="A480" s="1062">
        <v>479</v>
      </c>
      <c r="B480" t="s">
        <v>1718</v>
      </c>
      <c r="C480" t="s">
        <v>1725</v>
      </c>
      <c r="D480" t="s">
        <v>1726</v>
      </c>
    </row>
    <row r="481" spans="1:4">
      <c r="A481" s="1062">
        <v>480</v>
      </c>
      <c r="B481" t="s">
        <v>1718</v>
      </c>
      <c r="C481" t="s">
        <v>1727</v>
      </c>
      <c r="D481" t="s">
        <v>1728</v>
      </c>
    </row>
    <row r="482" spans="1:4">
      <c r="A482" s="1062">
        <v>481</v>
      </c>
      <c r="B482" t="s">
        <v>1718</v>
      </c>
      <c r="C482" t="s">
        <v>1729</v>
      </c>
      <c r="D482" t="s">
        <v>1730</v>
      </c>
    </row>
    <row r="483" spans="1:4">
      <c r="A483" s="1062">
        <v>482</v>
      </c>
      <c r="B483" t="s">
        <v>1718</v>
      </c>
      <c r="C483" t="s">
        <v>1718</v>
      </c>
      <c r="D483" t="s">
        <v>1719</v>
      </c>
    </row>
    <row r="484" spans="1:4">
      <c r="A484" s="1062">
        <v>483</v>
      </c>
      <c r="B484" t="s">
        <v>1718</v>
      </c>
      <c r="C484" t="s">
        <v>1731</v>
      </c>
      <c r="D484" t="s">
        <v>1732</v>
      </c>
    </row>
    <row r="485" spans="1:4">
      <c r="A485" s="1062">
        <v>484</v>
      </c>
      <c r="B485" t="s">
        <v>1718</v>
      </c>
      <c r="C485" t="s">
        <v>1733</v>
      </c>
      <c r="D485" t="s">
        <v>1734</v>
      </c>
    </row>
    <row r="486" spans="1:4">
      <c r="A486" s="1062">
        <v>485</v>
      </c>
      <c r="B486" t="s">
        <v>1718</v>
      </c>
      <c r="C486" t="s">
        <v>1735</v>
      </c>
      <c r="D486" t="s">
        <v>1736</v>
      </c>
    </row>
    <row r="487" spans="1:4">
      <c r="A487" s="1062">
        <v>486</v>
      </c>
      <c r="B487" t="s">
        <v>1718</v>
      </c>
      <c r="C487" t="s">
        <v>1737</v>
      </c>
      <c r="D487" t="s">
        <v>1738</v>
      </c>
    </row>
    <row r="488" spans="1:4">
      <c r="A488" s="1062">
        <v>487</v>
      </c>
      <c r="B488" t="s">
        <v>1718</v>
      </c>
      <c r="C488" t="s">
        <v>1739</v>
      </c>
      <c r="D488" t="s">
        <v>1740</v>
      </c>
    </row>
    <row r="489" spans="1:4">
      <c r="A489" s="1062">
        <v>488</v>
      </c>
      <c r="B489" t="s">
        <v>1718</v>
      </c>
      <c r="C489" t="s">
        <v>1741</v>
      </c>
      <c r="D489" t="s">
        <v>1742</v>
      </c>
    </row>
    <row r="490" spans="1:4">
      <c r="A490" s="1062">
        <v>489</v>
      </c>
      <c r="B490" t="s">
        <v>1718</v>
      </c>
      <c r="C490" t="s">
        <v>1743</v>
      </c>
      <c r="D490" t="s">
        <v>1744</v>
      </c>
    </row>
    <row r="491" spans="1:4">
      <c r="A491" s="1062">
        <v>490</v>
      </c>
      <c r="B491" t="s">
        <v>1718</v>
      </c>
      <c r="C491" t="s">
        <v>1745</v>
      </c>
      <c r="D491" t="s">
        <v>1746</v>
      </c>
    </row>
    <row r="492" spans="1:4">
      <c r="A492" s="1062">
        <v>491</v>
      </c>
      <c r="B492" t="s">
        <v>1718</v>
      </c>
      <c r="C492" t="s">
        <v>1747</v>
      </c>
      <c r="D492" t="s">
        <v>1748</v>
      </c>
    </row>
    <row r="493" spans="1:4">
      <c r="A493" s="1062">
        <v>492</v>
      </c>
      <c r="B493" t="s">
        <v>1718</v>
      </c>
      <c r="C493" t="s">
        <v>1749</v>
      </c>
      <c r="D493" t="s">
        <v>1750</v>
      </c>
    </row>
    <row r="494" spans="1:4">
      <c r="A494" s="1062">
        <v>493</v>
      </c>
      <c r="B494" t="s">
        <v>1718</v>
      </c>
      <c r="C494" t="s">
        <v>1751</v>
      </c>
      <c r="D494" t="s">
        <v>1752</v>
      </c>
    </row>
    <row r="495" spans="1:4">
      <c r="A495" s="1062">
        <v>494</v>
      </c>
      <c r="B495" t="s">
        <v>1718</v>
      </c>
      <c r="C495" t="s">
        <v>1753</v>
      </c>
      <c r="D495" t="s">
        <v>1754</v>
      </c>
    </row>
    <row r="496" spans="1:4">
      <c r="A496" s="1062">
        <v>495</v>
      </c>
      <c r="B496" t="s">
        <v>1718</v>
      </c>
      <c r="C496" t="s">
        <v>1755</v>
      </c>
      <c r="D496" t="s">
        <v>1756</v>
      </c>
    </row>
    <row r="497" spans="1:4">
      <c r="A497" s="1062">
        <v>496</v>
      </c>
      <c r="B497" t="s">
        <v>1718</v>
      </c>
      <c r="C497" t="s">
        <v>1757</v>
      </c>
      <c r="D497" t="s">
        <v>1758</v>
      </c>
    </row>
    <row r="498" spans="1:4">
      <c r="A498" s="1062">
        <v>497</v>
      </c>
      <c r="B498" t="s">
        <v>1759</v>
      </c>
      <c r="C498" t="s">
        <v>1761</v>
      </c>
      <c r="D498" t="s">
        <v>1762</v>
      </c>
    </row>
    <row r="499" spans="1:4">
      <c r="A499" s="1062">
        <v>498</v>
      </c>
      <c r="B499" t="s">
        <v>1759</v>
      </c>
      <c r="C499" t="s">
        <v>1763</v>
      </c>
      <c r="D499" t="s">
        <v>1764</v>
      </c>
    </row>
    <row r="500" spans="1:4">
      <c r="A500" s="1062">
        <v>499</v>
      </c>
      <c r="B500" t="s">
        <v>1759</v>
      </c>
      <c r="C500" t="s">
        <v>1765</v>
      </c>
      <c r="D500" t="s">
        <v>1766</v>
      </c>
    </row>
    <row r="501" spans="1:4">
      <c r="A501" s="1062">
        <v>500</v>
      </c>
      <c r="B501" t="s">
        <v>1759</v>
      </c>
      <c r="C501" t="s">
        <v>1767</v>
      </c>
      <c r="D501" t="s">
        <v>1768</v>
      </c>
    </row>
    <row r="502" spans="1:4">
      <c r="A502" s="1062">
        <v>501</v>
      </c>
      <c r="B502" t="s">
        <v>1759</v>
      </c>
      <c r="C502" t="s">
        <v>1769</v>
      </c>
      <c r="D502" t="s">
        <v>1770</v>
      </c>
    </row>
    <row r="503" spans="1:4">
      <c r="A503" s="1062">
        <v>502</v>
      </c>
      <c r="B503" t="s">
        <v>1759</v>
      </c>
      <c r="C503" t="s">
        <v>1771</v>
      </c>
      <c r="D503" t="s">
        <v>1772</v>
      </c>
    </row>
    <row r="504" spans="1:4">
      <c r="A504" s="1062">
        <v>503</v>
      </c>
      <c r="B504" t="s">
        <v>1759</v>
      </c>
      <c r="C504" t="s">
        <v>1773</v>
      </c>
      <c r="D504" t="s">
        <v>1774</v>
      </c>
    </row>
    <row r="505" spans="1:4">
      <c r="A505" s="1062">
        <v>504</v>
      </c>
      <c r="B505" t="s">
        <v>1759</v>
      </c>
      <c r="C505" t="s">
        <v>1033</v>
      </c>
      <c r="D505" t="s">
        <v>1775</v>
      </c>
    </row>
    <row r="506" spans="1:4">
      <c r="A506" s="1062">
        <v>505</v>
      </c>
      <c r="B506" t="s">
        <v>1759</v>
      </c>
      <c r="C506" t="s">
        <v>1759</v>
      </c>
      <c r="D506" t="s">
        <v>1760</v>
      </c>
    </row>
    <row r="507" spans="1:4">
      <c r="A507" s="1062">
        <v>506</v>
      </c>
      <c r="B507" t="s">
        <v>1759</v>
      </c>
      <c r="C507" t="s">
        <v>1776</v>
      </c>
      <c r="D507" t="s">
        <v>1777</v>
      </c>
    </row>
    <row r="508" spans="1:4">
      <c r="A508" s="1062">
        <v>507</v>
      </c>
      <c r="B508" t="s">
        <v>1759</v>
      </c>
      <c r="C508" t="s">
        <v>1778</v>
      </c>
      <c r="D508" t="s">
        <v>1779</v>
      </c>
    </row>
    <row r="509" spans="1:4">
      <c r="A509" s="1062">
        <v>508</v>
      </c>
      <c r="B509" t="s">
        <v>1759</v>
      </c>
      <c r="C509" t="s">
        <v>1780</v>
      </c>
      <c r="D509" t="s">
        <v>1781</v>
      </c>
    </row>
    <row r="510" spans="1:4">
      <c r="A510" s="1062">
        <v>509</v>
      </c>
      <c r="B510" t="s">
        <v>1759</v>
      </c>
      <c r="C510" t="s">
        <v>1782</v>
      </c>
      <c r="D510" t="s">
        <v>1783</v>
      </c>
    </row>
    <row r="511" spans="1:4">
      <c r="A511" s="1062">
        <v>510</v>
      </c>
      <c r="B511" t="s">
        <v>1759</v>
      </c>
      <c r="C511" t="s">
        <v>1784</v>
      </c>
      <c r="D511" t="s">
        <v>1785</v>
      </c>
    </row>
    <row r="512" spans="1:4">
      <c r="A512" s="1062">
        <v>511</v>
      </c>
      <c r="B512" t="s">
        <v>1759</v>
      </c>
      <c r="C512" t="s">
        <v>1786</v>
      </c>
      <c r="D512" t="s">
        <v>1787</v>
      </c>
    </row>
    <row r="513" spans="1:4">
      <c r="A513" s="1062">
        <v>512</v>
      </c>
      <c r="B513" t="s">
        <v>1759</v>
      </c>
      <c r="C513" t="s">
        <v>1788</v>
      </c>
      <c r="D513" t="s">
        <v>1789</v>
      </c>
    </row>
    <row r="514" spans="1:4">
      <c r="A514" s="1062">
        <v>513</v>
      </c>
      <c r="B514" t="s">
        <v>1759</v>
      </c>
      <c r="C514" t="s">
        <v>1790</v>
      </c>
      <c r="D514" t="s">
        <v>1791</v>
      </c>
    </row>
    <row r="515" spans="1:4">
      <c r="A515" s="1062">
        <v>514</v>
      </c>
      <c r="B515" t="s">
        <v>1759</v>
      </c>
      <c r="C515" t="s">
        <v>1792</v>
      </c>
      <c r="D515" t="s">
        <v>1793</v>
      </c>
    </row>
    <row r="516" spans="1:4">
      <c r="A516" s="1062">
        <v>515</v>
      </c>
      <c r="B516" t="s">
        <v>1759</v>
      </c>
      <c r="C516" t="s">
        <v>1794</v>
      </c>
      <c r="D516" t="s">
        <v>1795</v>
      </c>
    </row>
    <row r="517" spans="1:4">
      <c r="A517" s="1062">
        <v>516</v>
      </c>
      <c r="B517" t="s">
        <v>1759</v>
      </c>
      <c r="C517" t="s">
        <v>1796</v>
      </c>
      <c r="D517" t="s">
        <v>1797</v>
      </c>
    </row>
    <row r="518" spans="1:4">
      <c r="A518" s="1062">
        <v>517</v>
      </c>
      <c r="B518" t="s">
        <v>1759</v>
      </c>
      <c r="C518" t="s">
        <v>1798</v>
      </c>
      <c r="D518" t="s">
        <v>1799</v>
      </c>
    </row>
    <row r="519" spans="1:4">
      <c r="A519" s="1062">
        <v>518</v>
      </c>
      <c r="B519" t="s">
        <v>1759</v>
      </c>
      <c r="C519" t="s">
        <v>1800</v>
      </c>
      <c r="D519" t="s">
        <v>1801</v>
      </c>
    </row>
    <row r="520" spans="1:4">
      <c r="A520" s="1062">
        <v>519</v>
      </c>
      <c r="B520" t="s">
        <v>1759</v>
      </c>
      <c r="C520" t="s">
        <v>1802</v>
      </c>
      <c r="D520" t="s">
        <v>1803</v>
      </c>
    </row>
    <row r="521" spans="1:4">
      <c r="A521" s="1062">
        <v>520</v>
      </c>
      <c r="B521" t="s">
        <v>1759</v>
      </c>
      <c r="C521" t="s">
        <v>1804</v>
      </c>
      <c r="D521" t="s">
        <v>1805</v>
      </c>
    </row>
    <row r="522" spans="1:4">
      <c r="A522" s="1062">
        <v>521</v>
      </c>
      <c r="B522" t="s">
        <v>1759</v>
      </c>
      <c r="C522" t="s">
        <v>1806</v>
      </c>
      <c r="D522" t="s">
        <v>1807</v>
      </c>
    </row>
    <row r="523" spans="1:4">
      <c r="A523" s="1062">
        <v>522</v>
      </c>
      <c r="B523" t="s">
        <v>1759</v>
      </c>
      <c r="C523" t="s">
        <v>1808</v>
      </c>
      <c r="D523" t="s">
        <v>1809</v>
      </c>
    </row>
    <row r="524" spans="1:4">
      <c r="A524" s="1062">
        <v>523</v>
      </c>
      <c r="B524" t="s">
        <v>1759</v>
      </c>
      <c r="C524" t="s">
        <v>1810</v>
      </c>
      <c r="D524" t="s">
        <v>1811</v>
      </c>
    </row>
    <row r="525" spans="1:4">
      <c r="A525" s="1062">
        <v>524</v>
      </c>
      <c r="B525" t="s">
        <v>1759</v>
      </c>
      <c r="C525" t="s">
        <v>1812</v>
      </c>
      <c r="D525" t="s">
        <v>1813</v>
      </c>
    </row>
    <row r="526" spans="1:4">
      <c r="A526" s="1062">
        <v>525</v>
      </c>
      <c r="B526" t="s">
        <v>1759</v>
      </c>
      <c r="C526" t="s">
        <v>1814</v>
      </c>
      <c r="D526" t="s">
        <v>1815</v>
      </c>
    </row>
    <row r="527" spans="1:4">
      <c r="A527" s="1062">
        <v>526</v>
      </c>
      <c r="B527" t="s">
        <v>1759</v>
      </c>
      <c r="C527" t="s">
        <v>1816</v>
      </c>
      <c r="D527" t="s">
        <v>1817</v>
      </c>
    </row>
    <row r="528" spans="1:4">
      <c r="A528" s="1062">
        <v>527</v>
      </c>
      <c r="B528" t="s">
        <v>1759</v>
      </c>
      <c r="C528" t="s">
        <v>1818</v>
      </c>
      <c r="D528" t="s">
        <v>1819</v>
      </c>
    </row>
    <row r="529" spans="1:4">
      <c r="A529" s="1062">
        <v>528</v>
      </c>
      <c r="B529" t="s">
        <v>1820</v>
      </c>
      <c r="C529" t="s">
        <v>1249</v>
      </c>
      <c r="D529" t="s">
        <v>1822</v>
      </c>
    </row>
    <row r="530" spans="1:4">
      <c r="A530" s="1062">
        <v>529</v>
      </c>
      <c r="B530" t="s">
        <v>1820</v>
      </c>
      <c r="C530" t="s">
        <v>1823</v>
      </c>
      <c r="D530" t="s">
        <v>1824</v>
      </c>
    </row>
    <row r="531" spans="1:4">
      <c r="A531" s="1062">
        <v>530</v>
      </c>
      <c r="B531" t="s">
        <v>1820</v>
      </c>
      <c r="C531" t="s">
        <v>1825</v>
      </c>
      <c r="D531" t="s">
        <v>1826</v>
      </c>
    </row>
    <row r="532" spans="1:4">
      <c r="A532" s="1062">
        <v>531</v>
      </c>
      <c r="B532" t="s">
        <v>1820</v>
      </c>
      <c r="C532" t="s">
        <v>1827</v>
      </c>
      <c r="D532" t="s">
        <v>1828</v>
      </c>
    </row>
    <row r="533" spans="1:4">
      <c r="A533" s="1062">
        <v>532</v>
      </c>
      <c r="B533" t="s">
        <v>1820</v>
      </c>
      <c r="C533" t="s">
        <v>1829</v>
      </c>
      <c r="D533" t="s">
        <v>1830</v>
      </c>
    </row>
    <row r="534" spans="1:4">
      <c r="A534" s="1062">
        <v>533</v>
      </c>
      <c r="B534" t="s">
        <v>1820</v>
      </c>
      <c r="C534" t="s">
        <v>1831</v>
      </c>
      <c r="D534" t="s">
        <v>1832</v>
      </c>
    </row>
    <row r="535" spans="1:4">
      <c r="A535" s="1062">
        <v>534</v>
      </c>
      <c r="B535" t="s">
        <v>1820</v>
      </c>
      <c r="C535" t="s">
        <v>1833</v>
      </c>
      <c r="D535" t="s">
        <v>1834</v>
      </c>
    </row>
    <row r="536" spans="1:4">
      <c r="A536" s="1062">
        <v>535</v>
      </c>
      <c r="B536" t="s">
        <v>1820</v>
      </c>
      <c r="C536" t="s">
        <v>1835</v>
      </c>
      <c r="D536" t="s">
        <v>1836</v>
      </c>
    </row>
    <row r="537" spans="1:4">
      <c r="A537" s="1062">
        <v>536</v>
      </c>
      <c r="B537" t="s">
        <v>1820</v>
      </c>
      <c r="C537" t="s">
        <v>1837</v>
      </c>
      <c r="D537" t="s">
        <v>1838</v>
      </c>
    </row>
    <row r="538" spans="1:4">
      <c r="A538" s="1062">
        <v>537</v>
      </c>
      <c r="B538" t="s">
        <v>1820</v>
      </c>
      <c r="C538" t="s">
        <v>1820</v>
      </c>
      <c r="D538" t="s">
        <v>1821</v>
      </c>
    </row>
    <row r="539" spans="1:4">
      <c r="A539" s="1062">
        <v>538</v>
      </c>
      <c r="B539" t="s">
        <v>1820</v>
      </c>
      <c r="C539" t="s">
        <v>1839</v>
      </c>
      <c r="D539" t="s">
        <v>1840</v>
      </c>
    </row>
    <row r="540" spans="1:4">
      <c r="A540" s="1062">
        <v>539</v>
      </c>
      <c r="B540" t="s">
        <v>1820</v>
      </c>
      <c r="C540" t="s">
        <v>1841</v>
      </c>
      <c r="D540" t="s">
        <v>1842</v>
      </c>
    </row>
    <row r="541" spans="1:4">
      <c r="A541" s="1062">
        <v>540</v>
      </c>
      <c r="B541" t="s">
        <v>1820</v>
      </c>
      <c r="C541" t="s">
        <v>1843</v>
      </c>
      <c r="D541" t="s">
        <v>1844</v>
      </c>
    </row>
    <row r="542" spans="1:4">
      <c r="A542" s="1062">
        <v>541</v>
      </c>
      <c r="B542" t="s">
        <v>1820</v>
      </c>
      <c r="C542" t="s">
        <v>1845</v>
      </c>
      <c r="D542" t="s">
        <v>1846</v>
      </c>
    </row>
    <row r="543" spans="1:4">
      <c r="A543" s="1062">
        <v>542</v>
      </c>
      <c r="B543" t="s">
        <v>1820</v>
      </c>
      <c r="C543" t="s">
        <v>1847</v>
      </c>
      <c r="D543" t="s">
        <v>1848</v>
      </c>
    </row>
    <row r="544" spans="1:4">
      <c r="A544" s="1062">
        <v>543</v>
      </c>
      <c r="B544" t="s">
        <v>1820</v>
      </c>
      <c r="C544" t="s">
        <v>1849</v>
      </c>
      <c r="D544" t="s">
        <v>1850</v>
      </c>
    </row>
    <row r="545" spans="1:4">
      <c r="A545" s="1062">
        <v>544</v>
      </c>
      <c r="B545" t="s">
        <v>1820</v>
      </c>
      <c r="C545" t="s">
        <v>1851</v>
      </c>
      <c r="D545" t="s">
        <v>1852</v>
      </c>
    </row>
    <row r="546" spans="1:4">
      <c r="A546" s="1062">
        <v>545</v>
      </c>
      <c r="B546" t="s">
        <v>1820</v>
      </c>
      <c r="C546" t="s">
        <v>1853</v>
      </c>
      <c r="D546" t="s">
        <v>1854</v>
      </c>
    </row>
    <row r="547" spans="1:4">
      <c r="A547" s="1062">
        <v>546</v>
      </c>
      <c r="B547" t="s">
        <v>1820</v>
      </c>
      <c r="C547" t="s">
        <v>1855</v>
      </c>
      <c r="D547" t="s">
        <v>1856</v>
      </c>
    </row>
    <row r="548" spans="1:4">
      <c r="A548" s="1062">
        <v>547</v>
      </c>
      <c r="B548" t="s">
        <v>1820</v>
      </c>
      <c r="C548" t="s">
        <v>1857</v>
      </c>
      <c r="D548" t="s">
        <v>1858</v>
      </c>
    </row>
    <row r="549" spans="1:4">
      <c r="A549" s="1062">
        <v>548</v>
      </c>
      <c r="B549" t="s">
        <v>1820</v>
      </c>
      <c r="C549" t="s">
        <v>1859</v>
      </c>
      <c r="D549" t="s">
        <v>1860</v>
      </c>
    </row>
    <row r="550" spans="1:4">
      <c r="A550" s="1062">
        <v>549</v>
      </c>
      <c r="B550" t="s">
        <v>1820</v>
      </c>
      <c r="C550" t="s">
        <v>1861</v>
      </c>
      <c r="D550" t="s">
        <v>1862</v>
      </c>
    </row>
    <row r="551" spans="1:4">
      <c r="A551" s="1062">
        <v>550</v>
      </c>
      <c r="B551" t="s">
        <v>1820</v>
      </c>
      <c r="C551" t="s">
        <v>1863</v>
      </c>
      <c r="D551" t="s">
        <v>1864</v>
      </c>
    </row>
    <row r="552" spans="1:4">
      <c r="A552" s="1062">
        <v>551</v>
      </c>
      <c r="B552" t="s">
        <v>1820</v>
      </c>
      <c r="C552" t="s">
        <v>1865</v>
      </c>
      <c r="D552" t="s">
        <v>1866</v>
      </c>
    </row>
    <row r="553" spans="1:4">
      <c r="A553" s="1062">
        <v>552</v>
      </c>
      <c r="B553" t="s">
        <v>1820</v>
      </c>
      <c r="C553" t="s">
        <v>1867</v>
      </c>
      <c r="D553" t="s">
        <v>1868</v>
      </c>
    </row>
    <row r="554" spans="1:4">
      <c r="A554" s="1062">
        <v>553</v>
      </c>
      <c r="B554" t="s">
        <v>1869</v>
      </c>
      <c r="C554" t="s">
        <v>1871</v>
      </c>
      <c r="D554" t="s">
        <v>1872</v>
      </c>
    </row>
    <row r="555" spans="1:4">
      <c r="A555" s="1062">
        <v>554</v>
      </c>
      <c r="B555" t="s">
        <v>1869</v>
      </c>
      <c r="C555" t="s">
        <v>1873</v>
      </c>
      <c r="D555" t="s">
        <v>1874</v>
      </c>
    </row>
    <row r="556" spans="1:4">
      <c r="A556" s="1062">
        <v>555</v>
      </c>
      <c r="B556" t="s">
        <v>1869</v>
      </c>
      <c r="C556" t="s">
        <v>1875</v>
      </c>
      <c r="D556" t="s">
        <v>1876</v>
      </c>
    </row>
    <row r="557" spans="1:4">
      <c r="A557" s="1062">
        <v>556</v>
      </c>
      <c r="B557" t="s">
        <v>1869</v>
      </c>
      <c r="C557" t="s">
        <v>1329</v>
      </c>
      <c r="D557" t="s">
        <v>1877</v>
      </c>
    </row>
    <row r="558" spans="1:4">
      <c r="A558" s="1062">
        <v>557</v>
      </c>
      <c r="B558" t="s">
        <v>1869</v>
      </c>
      <c r="C558" t="s">
        <v>1878</v>
      </c>
      <c r="D558" t="s">
        <v>1879</v>
      </c>
    </row>
    <row r="559" spans="1:4">
      <c r="A559" s="1062">
        <v>558</v>
      </c>
      <c r="B559" t="s">
        <v>1869</v>
      </c>
      <c r="C559" t="s">
        <v>1880</v>
      </c>
      <c r="D559" t="s">
        <v>1881</v>
      </c>
    </row>
    <row r="560" spans="1:4">
      <c r="A560" s="1062">
        <v>559</v>
      </c>
      <c r="B560" t="s">
        <v>1869</v>
      </c>
      <c r="C560" t="s">
        <v>1882</v>
      </c>
      <c r="D560" t="s">
        <v>1883</v>
      </c>
    </row>
    <row r="561" spans="1:4">
      <c r="A561" s="1062">
        <v>560</v>
      </c>
      <c r="B561" t="s">
        <v>1869</v>
      </c>
      <c r="C561" t="s">
        <v>1884</v>
      </c>
      <c r="D561" t="s">
        <v>1885</v>
      </c>
    </row>
    <row r="562" spans="1:4">
      <c r="A562" s="1062">
        <v>561</v>
      </c>
      <c r="B562" t="s">
        <v>1869</v>
      </c>
      <c r="C562" t="s">
        <v>1886</v>
      </c>
      <c r="D562" t="s">
        <v>1887</v>
      </c>
    </row>
    <row r="563" spans="1:4">
      <c r="A563" s="1062">
        <v>562</v>
      </c>
      <c r="B563" t="s">
        <v>1869</v>
      </c>
      <c r="C563" t="s">
        <v>1869</v>
      </c>
      <c r="D563" t="s">
        <v>1870</v>
      </c>
    </row>
    <row r="564" spans="1:4">
      <c r="A564" s="1062">
        <v>563</v>
      </c>
      <c r="B564" t="s">
        <v>1869</v>
      </c>
      <c r="C564" t="s">
        <v>1888</v>
      </c>
      <c r="D564" t="s">
        <v>1889</v>
      </c>
    </row>
    <row r="565" spans="1:4">
      <c r="A565" s="1062">
        <v>564</v>
      </c>
      <c r="B565" t="s">
        <v>1869</v>
      </c>
      <c r="C565" t="s">
        <v>1890</v>
      </c>
      <c r="D565" t="s">
        <v>1891</v>
      </c>
    </row>
    <row r="566" spans="1:4">
      <c r="A566" s="1062">
        <v>565</v>
      </c>
      <c r="B566" t="s">
        <v>1869</v>
      </c>
      <c r="C566" t="s">
        <v>1892</v>
      </c>
      <c r="D566" t="s">
        <v>1893</v>
      </c>
    </row>
    <row r="567" spans="1:4">
      <c r="A567" s="1062">
        <v>566</v>
      </c>
      <c r="B567" t="s">
        <v>1869</v>
      </c>
      <c r="C567" t="s">
        <v>1894</v>
      </c>
      <c r="D567" t="s">
        <v>1895</v>
      </c>
    </row>
    <row r="568" spans="1:4">
      <c r="A568" s="1062">
        <v>567</v>
      </c>
      <c r="B568" t="s">
        <v>1869</v>
      </c>
      <c r="C568" t="s">
        <v>1896</v>
      </c>
      <c r="D568" t="s">
        <v>1897</v>
      </c>
    </row>
    <row r="569" spans="1:4">
      <c r="A569" s="1062">
        <v>568</v>
      </c>
      <c r="B569" t="s">
        <v>1869</v>
      </c>
      <c r="C569" t="s">
        <v>1898</v>
      </c>
      <c r="D569" t="s">
        <v>1899</v>
      </c>
    </row>
    <row r="570" spans="1:4">
      <c r="A570" s="1062">
        <v>569</v>
      </c>
      <c r="B570" t="s">
        <v>1869</v>
      </c>
      <c r="C570" t="s">
        <v>1900</v>
      </c>
      <c r="D570" t="s">
        <v>1901</v>
      </c>
    </row>
    <row r="571" spans="1:4">
      <c r="A571" s="1062">
        <v>570</v>
      </c>
      <c r="B571" t="s">
        <v>1869</v>
      </c>
      <c r="C571" t="s">
        <v>1902</v>
      </c>
      <c r="D571" t="s">
        <v>1903</v>
      </c>
    </row>
    <row r="572" spans="1:4">
      <c r="A572" s="1062">
        <v>571</v>
      </c>
      <c r="B572" t="s">
        <v>1869</v>
      </c>
      <c r="C572" t="s">
        <v>1904</v>
      </c>
      <c r="D572" t="s">
        <v>1905</v>
      </c>
    </row>
    <row r="573" spans="1:4">
      <c r="A573" s="1062">
        <v>572</v>
      </c>
      <c r="B573" t="s">
        <v>1869</v>
      </c>
      <c r="C573" t="s">
        <v>1906</v>
      </c>
      <c r="D573" t="s">
        <v>1907</v>
      </c>
    </row>
    <row r="574" spans="1:4">
      <c r="A574" s="1062">
        <v>573</v>
      </c>
      <c r="B574" t="s">
        <v>1869</v>
      </c>
      <c r="C574" t="s">
        <v>1908</v>
      </c>
      <c r="D574" t="s">
        <v>1909</v>
      </c>
    </row>
    <row r="575" spans="1:4">
      <c r="A575" s="1062">
        <v>574</v>
      </c>
      <c r="B575" t="s">
        <v>1869</v>
      </c>
      <c r="C575" t="s">
        <v>1910</v>
      </c>
      <c r="D575" t="s">
        <v>1911</v>
      </c>
    </row>
    <row r="576" spans="1:4">
      <c r="A576" s="1062">
        <v>575</v>
      </c>
      <c r="B576" t="s">
        <v>1869</v>
      </c>
      <c r="C576" t="s">
        <v>1912</v>
      </c>
      <c r="D576" t="s">
        <v>1913</v>
      </c>
    </row>
    <row r="577" spans="1:4">
      <c r="A577" s="1062">
        <v>576</v>
      </c>
      <c r="B577" t="s">
        <v>1869</v>
      </c>
      <c r="C577" t="s">
        <v>1914</v>
      </c>
      <c r="D577" t="s">
        <v>1915</v>
      </c>
    </row>
    <row r="578" spans="1:4">
      <c r="A578" s="1062">
        <v>577</v>
      </c>
      <c r="B578" t="s">
        <v>1869</v>
      </c>
      <c r="C578" t="s">
        <v>1916</v>
      </c>
      <c r="D578" t="s">
        <v>1917</v>
      </c>
    </row>
    <row r="579" spans="1:4">
      <c r="A579" s="1062">
        <v>578</v>
      </c>
      <c r="B579" t="s">
        <v>1869</v>
      </c>
      <c r="C579" t="s">
        <v>1918</v>
      </c>
      <c r="D579" t="s">
        <v>1919</v>
      </c>
    </row>
    <row r="580" spans="1:4">
      <c r="A580" s="1062">
        <v>579</v>
      </c>
      <c r="B580" t="s">
        <v>1920</v>
      </c>
      <c r="C580" t="s">
        <v>1922</v>
      </c>
      <c r="D580" t="s">
        <v>1923</v>
      </c>
    </row>
    <row r="581" spans="1:4">
      <c r="A581" s="1062">
        <v>580</v>
      </c>
      <c r="B581" t="s">
        <v>1920</v>
      </c>
      <c r="C581" t="s">
        <v>1924</v>
      </c>
      <c r="D581" t="s">
        <v>1925</v>
      </c>
    </row>
    <row r="582" spans="1:4">
      <c r="A582" s="1062">
        <v>581</v>
      </c>
      <c r="B582" t="s">
        <v>1920</v>
      </c>
      <c r="C582" t="s">
        <v>1926</v>
      </c>
      <c r="D582" t="s">
        <v>1927</v>
      </c>
    </row>
    <row r="583" spans="1:4">
      <c r="A583" s="1062">
        <v>582</v>
      </c>
      <c r="B583" t="s">
        <v>1920</v>
      </c>
      <c r="C583" t="s">
        <v>1928</v>
      </c>
      <c r="D583" t="s">
        <v>1929</v>
      </c>
    </row>
    <row r="584" spans="1:4">
      <c r="A584" s="1062">
        <v>583</v>
      </c>
      <c r="B584" t="s">
        <v>1920</v>
      </c>
      <c r="C584" t="s">
        <v>1930</v>
      </c>
      <c r="D584" t="s">
        <v>1931</v>
      </c>
    </row>
    <row r="585" spans="1:4">
      <c r="A585" s="1062">
        <v>584</v>
      </c>
      <c r="B585" t="s">
        <v>1920</v>
      </c>
      <c r="C585" t="s">
        <v>1932</v>
      </c>
      <c r="D585" t="s">
        <v>1933</v>
      </c>
    </row>
    <row r="586" spans="1:4">
      <c r="A586" s="1062">
        <v>585</v>
      </c>
      <c r="B586" t="s">
        <v>1920</v>
      </c>
      <c r="C586" t="s">
        <v>1934</v>
      </c>
      <c r="D586" t="s">
        <v>1935</v>
      </c>
    </row>
    <row r="587" spans="1:4">
      <c r="A587" s="1062">
        <v>586</v>
      </c>
      <c r="B587" t="s">
        <v>1920</v>
      </c>
      <c r="C587" t="s">
        <v>1936</v>
      </c>
      <c r="D587" t="s">
        <v>1937</v>
      </c>
    </row>
    <row r="588" spans="1:4">
      <c r="A588" s="1062">
        <v>587</v>
      </c>
      <c r="B588" t="s">
        <v>1920</v>
      </c>
      <c r="C588" t="s">
        <v>1938</v>
      </c>
      <c r="D588" t="s">
        <v>1939</v>
      </c>
    </row>
    <row r="589" spans="1:4">
      <c r="A589" s="1062">
        <v>588</v>
      </c>
      <c r="B589" t="s">
        <v>1920</v>
      </c>
      <c r="C589" t="s">
        <v>1940</v>
      </c>
      <c r="D589" t="s">
        <v>1941</v>
      </c>
    </row>
    <row r="590" spans="1:4">
      <c r="A590" s="1062">
        <v>589</v>
      </c>
      <c r="B590" t="s">
        <v>1920</v>
      </c>
      <c r="C590" t="s">
        <v>1942</v>
      </c>
      <c r="D590" t="s">
        <v>1943</v>
      </c>
    </row>
    <row r="591" spans="1:4">
      <c r="A591" s="1062">
        <v>590</v>
      </c>
      <c r="B591" t="s">
        <v>1920</v>
      </c>
      <c r="C591" t="s">
        <v>1920</v>
      </c>
      <c r="D591" t="s">
        <v>1921</v>
      </c>
    </row>
    <row r="592" spans="1:4">
      <c r="A592" s="1062">
        <v>591</v>
      </c>
      <c r="B592" t="s">
        <v>1920</v>
      </c>
      <c r="C592" t="s">
        <v>1944</v>
      </c>
      <c r="D592" t="s">
        <v>1945</v>
      </c>
    </row>
    <row r="593" spans="1:4">
      <c r="A593" s="1062">
        <v>592</v>
      </c>
      <c r="B593" t="s">
        <v>1920</v>
      </c>
      <c r="C593" t="s">
        <v>1946</v>
      </c>
      <c r="D593" t="s">
        <v>1947</v>
      </c>
    </row>
    <row r="594" spans="1:4">
      <c r="A594" s="1062">
        <v>593</v>
      </c>
      <c r="B594" t="s">
        <v>1920</v>
      </c>
      <c r="C594" t="s">
        <v>1948</v>
      </c>
      <c r="D594" t="s">
        <v>1949</v>
      </c>
    </row>
    <row r="595" spans="1:4">
      <c r="A595" s="1062">
        <v>594</v>
      </c>
      <c r="B595" t="s">
        <v>1920</v>
      </c>
      <c r="C595" t="s">
        <v>1950</v>
      </c>
      <c r="D595" t="s">
        <v>1951</v>
      </c>
    </row>
    <row r="596" spans="1:4">
      <c r="A596" s="1062">
        <v>595</v>
      </c>
      <c r="B596" t="s">
        <v>1920</v>
      </c>
      <c r="C596" t="s">
        <v>1952</v>
      </c>
      <c r="D596" t="s">
        <v>1953</v>
      </c>
    </row>
    <row r="597" spans="1:4">
      <c r="A597" s="1062">
        <v>596</v>
      </c>
      <c r="B597" t="s">
        <v>1920</v>
      </c>
      <c r="C597" t="s">
        <v>1792</v>
      </c>
      <c r="D597" t="s">
        <v>1954</v>
      </c>
    </row>
    <row r="598" spans="1:4">
      <c r="A598" s="1062">
        <v>597</v>
      </c>
      <c r="B598" t="s">
        <v>1920</v>
      </c>
      <c r="C598" t="s">
        <v>1955</v>
      </c>
      <c r="D598" t="s">
        <v>1956</v>
      </c>
    </row>
    <row r="599" spans="1:4">
      <c r="A599" s="1062">
        <v>598</v>
      </c>
      <c r="B599" t="s">
        <v>1920</v>
      </c>
      <c r="C599" t="s">
        <v>1957</v>
      </c>
      <c r="D599" t="s">
        <v>1958</v>
      </c>
    </row>
    <row r="600" spans="1:4">
      <c r="A600" s="1062">
        <v>599</v>
      </c>
      <c r="B600" t="s">
        <v>1920</v>
      </c>
      <c r="C600" t="s">
        <v>1959</v>
      </c>
      <c r="D600" t="s">
        <v>1960</v>
      </c>
    </row>
    <row r="601" spans="1:4">
      <c r="A601" s="1062">
        <v>600</v>
      </c>
      <c r="B601" t="s">
        <v>1920</v>
      </c>
      <c r="C601" t="s">
        <v>1961</v>
      </c>
      <c r="D601" t="s">
        <v>1962</v>
      </c>
    </row>
    <row r="602" spans="1:4">
      <c r="A602" s="1062">
        <v>601</v>
      </c>
      <c r="B602" t="s">
        <v>1920</v>
      </c>
      <c r="C602" t="s">
        <v>1963</v>
      </c>
      <c r="D602" t="s">
        <v>1964</v>
      </c>
    </row>
    <row r="603" spans="1:4">
      <c r="A603" s="1062">
        <v>602</v>
      </c>
      <c r="B603" t="s">
        <v>1920</v>
      </c>
      <c r="C603" t="s">
        <v>1965</v>
      </c>
      <c r="D603" t="s">
        <v>1966</v>
      </c>
    </row>
    <row r="604" spans="1:4">
      <c r="A604" s="1062">
        <v>603</v>
      </c>
      <c r="B604" t="s">
        <v>1920</v>
      </c>
      <c r="C604" t="s">
        <v>1967</v>
      </c>
      <c r="D604" t="s">
        <v>1968</v>
      </c>
    </row>
    <row r="605" spans="1:4">
      <c r="A605" s="1062">
        <v>604</v>
      </c>
      <c r="B605" t="s">
        <v>1920</v>
      </c>
      <c r="C605" t="s">
        <v>1969</v>
      </c>
      <c r="D605" t="s">
        <v>1970</v>
      </c>
    </row>
    <row r="606" spans="1:4">
      <c r="A606" s="1062">
        <v>605</v>
      </c>
      <c r="B606" t="s">
        <v>1920</v>
      </c>
      <c r="C606" t="s">
        <v>1971</v>
      </c>
      <c r="D606" t="s">
        <v>1972</v>
      </c>
    </row>
    <row r="607" spans="1:4">
      <c r="A607" s="1062">
        <v>606</v>
      </c>
      <c r="B607" t="s">
        <v>1920</v>
      </c>
      <c r="C607" t="s">
        <v>1973</v>
      </c>
      <c r="D607" t="s">
        <v>1974</v>
      </c>
    </row>
    <row r="608" spans="1:4">
      <c r="A608" s="1062">
        <v>607</v>
      </c>
      <c r="B608" t="s">
        <v>1920</v>
      </c>
      <c r="C608" t="s">
        <v>1975</v>
      </c>
      <c r="D608" t="s">
        <v>1976</v>
      </c>
    </row>
    <row r="609" spans="1:4">
      <c r="A609" s="1062">
        <v>608</v>
      </c>
      <c r="B609" t="s">
        <v>1920</v>
      </c>
      <c r="C609" t="s">
        <v>1977</v>
      </c>
      <c r="D609" t="s">
        <v>1978</v>
      </c>
    </row>
    <row r="610" spans="1:4">
      <c r="A610" s="1062">
        <v>609</v>
      </c>
      <c r="B610" t="s">
        <v>1979</v>
      </c>
      <c r="C610" t="s">
        <v>1981</v>
      </c>
      <c r="D610" t="s">
        <v>1982</v>
      </c>
    </row>
    <row r="611" spans="1:4">
      <c r="A611" s="1062">
        <v>610</v>
      </c>
      <c r="B611" t="s">
        <v>1979</v>
      </c>
      <c r="C611" t="s">
        <v>1983</v>
      </c>
      <c r="D611" t="s">
        <v>1984</v>
      </c>
    </row>
    <row r="612" spans="1:4">
      <c r="A612" s="1062">
        <v>611</v>
      </c>
      <c r="B612" t="s">
        <v>1979</v>
      </c>
      <c r="C612" t="s">
        <v>1985</v>
      </c>
      <c r="D612" t="s">
        <v>1986</v>
      </c>
    </row>
    <row r="613" spans="1:4">
      <c r="A613" s="1062">
        <v>612</v>
      </c>
      <c r="B613" t="s">
        <v>1979</v>
      </c>
      <c r="C613" t="s">
        <v>1987</v>
      </c>
      <c r="D613" t="s">
        <v>1988</v>
      </c>
    </row>
    <row r="614" spans="1:4">
      <c r="A614" s="1062">
        <v>613</v>
      </c>
      <c r="B614" t="s">
        <v>1979</v>
      </c>
      <c r="C614" t="s">
        <v>1989</v>
      </c>
      <c r="D614" t="s">
        <v>1990</v>
      </c>
    </row>
    <row r="615" spans="1:4">
      <c r="A615" s="1062">
        <v>614</v>
      </c>
      <c r="B615" t="s">
        <v>1979</v>
      </c>
      <c r="C615" t="s">
        <v>1991</v>
      </c>
      <c r="D615" t="s">
        <v>1992</v>
      </c>
    </row>
    <row r="616" spans="1:4">
      <c r="A616" s="1062">
        <v>615</v>
      </c>
      <c r="B616" t="s">
        <v>1979</v>
      </c>
      <c r="C616" t="s">
        <v>1993</v>
      </c>
      <c r="D616" t="s">
        <v>1994</v>
      </c>
    </row>
    <row r="617" spans="1:4">
      <c r="A617" s="1062">
        <v>616</v>
      </c>
      <c r="B617" t="s">
        <v>1979</v>
      </c>
      <c r="C617" t="s">
        <v>1979</v>
      </c>
      <c r="D617" t="s">
        <v>1980</v>
      </c>
    </row>
    <row r="618" spans="1:4">
      <c r="A618" s="1062">
        <v>617</v>
      </c>
      <c r="B618" t="s">
        <v>1979</v>
      </c>
      <c r="C618" t="s">
        <v>1995</v>
      </c>
      <c r="D618" t="s">
        <v>1996</v>
      </c>
    </row>
    <row r="619" spans="1:4">
      <c r="A619" s="1062">
        <v>618</v>
      </c>
      <c r="B619" t="s">
        <v>1979</v>
      </c>
      <c r="C619" t="s">
        <v>1997</v>
      </c>
      <c r="D619" t="s">
        <v>1998</v>
      </c>
    </row>
    <row r="620" spans="1:4">
      <c r="A620" s="1062">
        <v>619</v>
      </c>
      <c r="B620" t="s">
        <v>1979</v>
      </c>
      <c r="C620" t="s">
        <v>1999</v>
      </c>
      <c r="D620" t="s">
        <v>2000</v>
      </c>
    </row>
    <row r="621" spans="1:4">
      <c r="A621" s="1062">
        <v>620</v>
      </c>
      <c r="B621" t="s">
        <v>1979</v>
      </c>
      <c r="C621" t="s">
        <v>2001</v>
      </c>
      <c r="D621" t="s">
        <v>2002</v>
      </c>
    </row>
    <row r="622" spans="1:4">
      <c r="A622" s="1062">
        <v>621</v>
      </c>
      <c r="B622" t="s">
        <v>1979</v>
      </c>
      <c r="C622" t="s">
        <v>2003</v>
      </c>
      <c r="D622" t="s">
        <v>2004</v>
      </c>
    </row>
    <row r="623" spans="1:4">
      <c r="A623" s="1062">
        <v>622</v>
      </c>
      <c r="B623" t="s">
        <v>1979</v>
      </c>
      <c r="C623" t="s">
        <v>2005</v>
      </c>
      <c r="D623" t="s">
        <v>2006</v>
      </c>
    </row>
    <row r="624" spans="1:4">
      <c r="A624" s="1062">
        <v>623</v>
      </c>
      <c r="B624" t="s">
        <v>1979</v>
      </c>
      <c r="C624" t="s">
        <v>2007</v>
      </c>
      <c r="D624" t="s">
        <v>2008</v>
      </c>
    </row>
    <row r="625" spans="1:4">
      <c r="A625" s="1062">
        <v>624</v>
      </c>
      <c r="B625" t="s">
        <v>1979</v>
      </c>
      <c r="C625" t="s">
        <v>2009</v>
      </c>
      <c r="D625" t="s">
        <v>2010</v>
      </c>
    </row>
    <row r="626" spans="1:4">
      <c r="A626" s="1062">
        <v>625</v>
      </c>
      <c r="B626" t="s">
        <v>2011</v>
      </c>
      <c r="C626" t="s">
        <v>2013</v>
      </c>
      <c r="D626" t="s">
        <v>2014</v>
      </c>
    </row>
    <row r="627" spans="1:4">
      <c r="A627" s="1062">
        <v>626</v>
      </c>
      <c r="B627" t="s">
        <v>2011</v>
      </c>
      <c r="C627" t="s">
        <v>2015</v>
      </c>
      <c r="D627" t="s">
        <v>2016</v>
      </c>
    </row>
    <row r="628" spans="1:4">
      <c r="A628" s="1062">
        <v>627</v>
      </c>
      <c r="B628" t="s">
        <v>2011</v>
      </c>
      <c r="C628" t="s">
        <v>2017</v>
      </c>
      <c r="D628" t="s">
        <v>2018</v>
      </c>
    </row>
    <row r="629" spans="1:4">
      <c r="A629" s="1062">
        <v>628</v>
      </c>
      <c r="B629" t="s">
        <v>2011</v>
      </c>
      <c r="C629" t="s">
        <v>2019</v>
      </c>
      <c r="D629" t="s">
        <v>2020</v>
      </c>
    </row>
    <row r="630" spans="1:4">
      <c r="A630" s="1062">
        <v>629</v>
      </c>
      <c r="B630" t="s">
        <v>2011</v>
      </c>
      <c r="C630" t="s">
        <v>2021</v>
      </c>
      <c r="D630" t="s">
        <v>2022</v>
      </c>
    </row>
    <row r="631" spans="1:4">
      <c r="A631" s="1062">
        <v>630</v>
      </c>
      <c r="B631" t="s">
        <v>2011</v>
      </c>
      <c r="C631" t="s">
        <v>2023</v>
      </c>
      <c r="D631" t="s">
        <v>2024</v>
      </c>
    </row>
    <row r="632" spans="1:4">
      <c r="A632" s="1062">
        <v>631</v>
      </c>
      <c r="B632" t="s">
        <v>2011</v>
      </c>
      <c r="C632" t="s">
        <v>792</v>
      </c>
      <c r="D632" t="s">
        <v>2025</v>
      </c>
    </row>
    <row r="633" spans="1:4">
      <c r="A633" s="1062">
        <v>632</v>
      </c>
      <c r="B633" t="s">
        <v>2011</v>
      </c>
      <c r="C633" t="s">
        <v>2026</v>
      </c>
      <c r="D633" t="s">
        <v>2027</v>
      </c>
    </row>
    <row r="634" spans="1:4">
      <c r="A634" s="1062">
        <v>633</v>
      </c>
      <c r="B634" t="s">
        <v>2011</v>
      </c>
      <c r="C634" t="s">
        <v>2028</v>
      </c>
      <c r="D634" t="s">
        <v>2029</v>
      </c>
    </row>
    <row r="635" spans="1:4">
      <c r="A635" s="1062">
        <v>634</v>
      </c>
      <c r="B635" t="s">
        <v>2011</v>
      </c>
      <c r="C635" t="s">
        <v>2011</v>
      </c>
      <c r="D635" t="s">
        <v>2012</v>
      </c>
    </row>
    <row r="636" spans="1:4">
      <c r="A636" s="1062">
        <v>635</v>
      </c>
      <c r="B636" t="s">
        <v>2011</v>
      </c>
      <c r="C636" t="s">
        <v>2030</v>
      </c>
      <c r="D636" t="s">
        <v>2031</v>
      </c>
    </row>
    <row r="637" spans="1:4">
      <c r="A637" s="1062">
        <v>636</v>
      </c>
      <c r="B637" t="s">
        <v>2011</v>
      </c>
      <c r="C637" t="s">
        <v>2032</v>
      </c>
      <c r="D637" t="s">
        <v>2033</v>
      </c>
    </row>
    <row r="638" spans="1:4">
      <c r="A638" s="1062">
        <v>637</v>
      </c>
      <c r="B638" t="s">
        <v>2011</v>
      </c>
      <c r="C638" t="s">
        <v>2034</v>
      </c>
      <c r="D638" t="s">
        <v>2035</v>
      </c>
    </row>
    <row r="639" spans="1:4">
      <c r="A639" s="1062">
        <v>638</v>
      </c>
      <c r="B639" t="s">
        <v>2011</v>
      </c>
      <c r="C639" t="s">
        <v>2036</v>
      </c>
      <c r="D639" t="s">
        <v>2037</v>
      </c>
    </row>
    <row r="640" spans="1:4">
      <c r="A640" s="1062">
        <v>639</v>
      </c>
      <c r="B640" t="s">
        <v>2011</v>
      </c>
      <c r="C640" t="s">
        <v>2038</v>
      </c>
      <c r="D640" t="s">
        <v>2039</v>
      </c>
    </row>
    <row r="641" spans="1:4">
      <c r="A641" s="1062">
        <v>640</v>
      </c>
      <c r="B641" t="s">
        <v>2011</v>
      </c>
      <c r="C641" t="s">
        <v>2040</v>
      </c>
      <c r="D641" t="s">
        <v>2041</v>
      </c>
    </row>
    <row r="642" spans="1:4">
      <c r="A642" s="1062">
        <v>641</v>
      </c>
      <c r="B642" t="s">
        <v>2011</v>
      </c>
      <c r="C642" t="s">
        <v>2042</v>
      </c>
      <c r="D642" t="s">
        <v>2043</v>
      </c>
    </row>
    <row r="643" spans="1:4">
      <c r="A643" s="1062">
        <v>642</v>
      </c>
      <c r="B643" t="s">
        <v>2011</v>
      </c>
      <c r="C643" t="s">
        <v>2044</v>
      </c>
      <c r="D643" t="s">
        <v>2045</v>
      </c>
    </row>
    <row r="644" spans="1:4">
      <c r="A644" s="1062">
        <v>643</v>
      </c>
      <c r="B644" t="s">
        <v>2011</v>
      </c>
      <c r="C644" t="s">
        <v>2046</v>
      </c>
      <c r="D644" t="s">
        <v>2047</v>
      </c>
    </row>
    <row r="645" spans="1:4">
      <c r="A645" s="1062">
        <v>644</v>
      </c>
      <c r="B645" t="s">
        <v>2011</v>
      </c>
      <c r="C645" t="s">
        <v>2048</v>
      </c>
      <c r="D645" t="s">
        <v>2049</v>
      </c>
    </row>
    <row r="646" spans="1:4">
      <c r="A646" s="1062">
        <v>645</v>
      </c>
      <c r="B646" t="s">
        <v>2011</v>
      </c>
      <c r="C646" t="s">
        <v>2050</v>
      </c>
      <c r="D646" t="s">
        <v>2051</v>
      </c>
    </row>
    <row r="647" spans="1:4">
      <c r="A647" s="1062">
        <v>646</v>
      </c>
      <c r="B647" t="s">
        <v>2052</v>
      </c>
      <c r="C647" t="s">
        <v>2054</v>
      </c>
      <c r="D647" t="s">
        <v>2055</v>
      </c>
    </row>
    <row r="648" spans="1:4">
      <c r="A648" s="1062">
        <v>647</v>
      </c>
      <c r="B648" t="s">
        <v>2052</v>
      </c>
      <c r="C648" t="s">
        <v>2056</v>
      </c>
      <c r="D648" t="s">
        <v>2057</v>
      </c>
    </row>
    <row r="649" spans="1:4">
      <c r="A649" s="1062">
        <v>648</v>
      </c>
      <c r="B649" t="s">
        <v>2052</v>
      </c>
      <c r="C649" t="s">
        <v>2058</v>
      </c>
      <c r="D649" t="s">
        <v>2059</v>
      </c>
    </row>
    <row r="650" spans="1:4">
      <c r="A650" s="1062">
        <v>649</v>
      </c>
      <c r="B650" t="s">
        <v>2052</v>
      </c>
      <c r="C650" t="s">
        <v>2060</v>
      </c>
      <c r="D650" t="s">
        <v>2061</v>
      </c>
    </row>
    <row r="651" spans="1:4">
      <c r="A651" s="1062">
        <v>650</v>
      </c>
      <c r="B651" t="s">
        <v>2052</v>
      </c>
      <c r="C651" t="s">
        <v>2062</v>
      </c>
      <c r="D651" t="s">
        <v>2063</v>
      </c>
    </row>
    <row r="652" spans="1:4">
      <c r="A652" s="1062">
        <v>651</v>
      </c>
      <c r="B652" t="s">
        <v>2052</v>
      </c>
      <c r="C652" t="s">
        <v>2064</v>
      </c>
      <c r="D652" t="s">
        <v>2065</v>
      </c>
    </row>
    <row r="653" spans="1:4">
      <c r="A653" s="1062">
        <v>652</v>
      </c>
      <c r="B653" t="s">
        <v>2052</v>
      </c>
      <c r="C653" t="s">
        <v>2066</v>
      </c>
      <c r="D653" t="s">
        <v>2067</v>
      </c>
    </row>
    <row r="654" spans="1:4">
      <c r="A654" s="1062">
        <v>653</v>
      </c>
      <c r="B654" t="s">
        <v>2052</v>
      </c>
      <c r="C654" t="s">
        <v>2068</v>
      </c>
      <c r="D654" t="s">
        <v>2069</v>
      </c>
    </row>
    <row r="655" spans="1:4">
      <c r="A655" s="1062">
        <v>654</v>
      </c>
      <c r="B655" t="s">
        <v>2052</v>
      </c>
      <c r="C655" t="s">
        <v>2070</v>
      </c>
      <c r="D655" t="s">
        <v>2071</v>
      </c>
    </row>
    <row r="656" spans="1:4">
      <c r="A656" s="1062">
        <v>655</v>
      </c>
      <c r="B656" t="s">
        <v>2052</v>
      </c>
      <c r="C656" t="s">
        <v>2072</v>
      </c>
      <c r="D656" t="s">
        <v>2073</v>
      </c>
    </row>
    <row r="657" spans="1:4">
      <c r="A657" s="1062">
        <v>656</v>
      </c>
      <c r="B657" t="s">
        <v>2052</v>
      </c>
      <c r="C657" t="s">
        <v>2052</v>
      </c>
      <c r="D657" t="s">
        <v>2053</v>
      </c>
    </row>
    <row r="658" spans="1:4">
      <c r="A658" s="1062">
        <v>657</v>
      </c>
      <c r="B658" t="s">
        <v>2052</v>
      </c>
      <c r="C658" t="s">
        <v>2074</v>
      </c>
      <c r="D658" t="s">
        <v>2075</v>
      </c>
    </row>
    <row r="659" spans="1:4">
      <c r="A659" s="1062">
        <v>658</v>
      </c>
      <c r="B659" t="s">
        <v>2052</v>
      </c>
      <c r="C659" t="s">
        <v>2076</v>
      </c>
      <c r="D659" t="s">
        <v>2077</v>
      </c>
    </row>
    <row r="660" spans="1:4">
      <c r="A660" s="1062">
        <v>659</v>
      </c>
      <c r="B660" t="s">
        <v>2052</v>
      </c>
      <c r="C660" t="s">
        <v>2078</v>
      </c>
      <c r="D660" t="s">
        <v>2079</v>
      </c>
    </row>
    <row r="661" spans="1:4">
      <c r="A661" s="1062">
        <v>660</v>
      </c>
      <c r="B661" t="s">
        <v>2052</v>
      </c>
      <c r="C661" t="s">
        <v>1447</v>
      </c>
      <c r="D661" t="s">
        <v>2080</v>
      </c>
    </row>
    <row r="662" spans="1:4">
      <c r="A662" s="1062">
        <v>661</v>
      </c>
      <c r="B662" t="s">
        <v>2052</v>
      </c>
      <c r="C662" t="s">
        <v>2081</v>
      </c>
      <c r="D662" t="s">
        <v>2082</v>
      </c>
    </row>
    <row r="663" spans="1:4">
      <c r="A663" s="1062">
        <v>662</v>
      </c>
      <c r="B663" t="s">
        <v>2052</v>
      </c>
      <c r="C663" t="s">
        <v>2083</v>
      </c>
      <c r="D663" t="s">
        <v>2084</v>
      </c>
    </row>
    <row r="664" spans="1:4">
      <c r="A664" s="1062">
        <v>663</v>
      </c>
      <c r="B664" t="s">
        <v>2052</v>
      </c>
      <c r="C664" t="s">
        <v>2085</v>
      </c>
      <c r="D664" t="s">
        <v>2086</v>
      </c>
    </row>
    <row r="665" spans="1:4">
      <c r="A665" s="1062">
        <v>664</v>
      </c>
      <c r="B665" t="s">
        <v>2052</v>
      </c>
      <c r="C665" t="s">
        <v>2087</v>
      </c>
      <c r="D665" t="s">
        <v>2088</v>
      </c>
    </row>
    <row r="666" spans="1:4">
      <c r="A666" s="1062">
        <v>665</v>
      </c>
      <c r="B666" t="s">
        <v>2052</v>
      </c>
      <c r="C666" t="s">
        <v>2089</v>
      </c>
      <c r="D666" t="s">
        <v>2090</v>
      </c>
    </row>
    <row r="667" spans="1:4">
      <c r="A667" s="1062">
        <v>666</v>
      </c>
      <c r="B667" t="s">
        <v>2091</v>
      </c>
      <c r="C667" t="s">
        <v>2093</v>
      </c>
      <c r="D667" t="s">
        <v>2094</v>
      </c>
    </row>
    <row r="668" spans="1:4">
      <c r="A668" s="1062">
        <v>667</v>
      </c>
      <c r="B668" t="s">
        <v>2091</v>
      </c>
      <c r="C668" t="s">
        <v>2095</v>
      </c>
      <c r="D668" t="s">
        <v>2096</v>
      </c>
    </row>
    <row r="669" spans="1:4">
      <c r="A669" s="1062">
        <v>668</v>
      </c>
      <c r="B669" t="s">
        <v>2091</v>
      </c>
      <c r="C669" t="s">
        <v>2097</v>
      </c>
      <c r="D669" t="s">
        <v>2098</v>
      </c>
    </row>
    <row r="670" spans="1:4">
      <c r="A670" s="1062">
        <v>669</v>
      </c>
      <c r="B670" t="s">
        <v>2091</v>
      </c>
      <c r="C670" t="s">
        <v>2099</v>
      </c>
      <c r="D670" t="s">
        <v>2100</v>
      </c>
    </row>
    <row r="671" spans="1:4">
      <c r="A671" s="1062">
        <v>670</v>
      </c>
      <c r="B671" t="s">
        <v>2091</v>
      </c>
      <c r="C671" t="s">
        <v>2101</v>
      </c>
      <c r="D671" t="s">
        <v>2102</v>
      </c>
    </row>
    <row r="672" spans="1:4">
      <c r="A672" s="1062">
        <v>671</v>
      </c>
      <c r="B672" t="s">
        <v>2091</v>
      </c>
      <c r="C672" t="s">
        <v>2103</v>
      </c>
      <c r="D672" t="s">
        <v>2104</v>
      </c>
    </row>
    <row r="673" spans="1:4">
      <c r="A673" s="1062">
        <v>672</v>
      </c>
      <c r="B673" t="s">
        <v>2091</v>
      </c>
      <c r="C673" t="s">
        <v>2105</v>
      </c>
      <c r="D673" t="s">
        <v>2106</v>
      </c>
    </row>
    <row r="674" spans="1:4">
      <c r="A674" s="1062">
        <v>673</v>
      </c>
      <c r="B674" t="s">
        <v>2091</v>
      </c>
      <c r="C674" t="s">
        <v>2107</v>
      </c>
      <c r="D674" t="s">
        <v>2108</v>
      </c>
    </row>
    <row r="675" spans="1:4">
      <c r="A675" s="1062">
        <v>674</v>
      </c>
      <c r="B675" t="s">
        <v>2091</v>
      </c>
      <c r="C675" t="s">
        <v>1839</v>
      </c>
      <c r="D675" t="s">
        <v>2109</v>
      </c>
    </row>
    <row r="676" spans="1:4">
      <c r="A676" s="1062">
        <v>675</v>
      </c>
      <c r="B676" t="s">
        <v>2091</v>
      </c>
      <c r="C676" t="s">
        <v>2091</v>
      </c>
      <c r="D676" t="s">
        <v>2092</v>
      </c>
    </row>
    <row r="677" spans="1:4">
      <c r="A677" s="1062">
        <v>676</v>
      </c>
      <c r="B677" t="s">
        <v>2091</v>
      </c>
      <c r="C677" t="s">
        <v>2110</v>
      </c>
      <c r="D677" t="s">
        <v>2111</v>
      </c>
    </row>
    <row r="678" spans="1:4">
      <c r="A678" s="1062">
        <v>677</v>
      </c>
      <c r="B678" t="s">
        <v>2091</v>
      </c>
      <c r="C678" t="s">
        <v>2112</v>
      </c>
      <c r="D678" t="s">
        <v>2113</v>
      </c>
    </row>
    <row r="679" spans="1:4">
      <c r="A679" s="1062">
        <v>678</v>
      </c>
      <c r="B679" t="s">
        <v>2091</v>
      </c>
      <c r="C679" t="s">
        <v>1301</v>
      </c>
      <c r="D679" t="s">
        <v>2114</v>
      </c>
    </row>
    <row r="680" spans="1:4">
      <c r="A680" s="1062">
        <v>679</v>
      </c>
      <c r="B680" t="s">
        <v>2091</v>
      </c>
      <c r="C680" t="s">
        <v>2115</v>
      </c>
      <c r="D680" t="s">
        <v>2116</v>
      </c>
    </row>
    <row r="681" spans="1:4">
      <c r="A681" s="1062">
        <v>680</v>
      </c>
      <c r="B681" t="s">
        <v>2091</v>
      </c>
      <c r="C681" t="s">
        <v>2117</v>
      </c>
      <c r="D681" t="s">
        <v>2118</v>
      </c>
    </row>
    <row r="682" spans="1:4">
      <c r="A682" s="1062">
        <v>681</v>
      </c>
      <c r="B682" t="s">
        <v>2091</v>
      </c>
      <c r="C682" t="s">
        <v>2119</v>
      </c>
      <c r="D682" t="s">
        <v>2120</v>
      </c>
    </row>
    <row r="683" spans="1:4">
      <c r="A683" s="1062">
        <v>682</v>
      </c>
      <c r="B683" t="s">
        <v>2091</v>
      </c>
      <c r="C683" t="s">
        <v>2121</v>
      </c>
      <c r="D683" t="s">
        <v>2122</v>
      </c>
    </row>
    <row r="684" spans="1:4">
      <c r="A684" s="1062">
        <v>683</v>
      </c>
      <c r="B684" t="s">
        <v>2091</v>
      </c>
      <c r="C684" t="s">
        <v>2123</v>
      </c>
      <c r="D684" t="s">
        <v>2124</v>
      </c>
    </row>
    <row r="685" spans="1:4">
      <c r="A685" s="1062">
        <v>684</v>
      </c>
      <c r="B685" t="s">
        <v>2125</v>
      </c>
      <c r="C685" t="s">
        <v>2127</v>
      </c>
      <c r="D685" t="s">
        <v>2128</v>
      </c>
    </row>
    <row r="686" spans="1:4">
      <c r="A686" s="1062">
        <v>685</v>
      </c>
      <c r="B686" t="s">
        <v>2125</v>
      </c>
      <c r="C686" t="s">
        <v>2129</v>
      </c>
      <c r="D686" t="s">
        <v>2130</v>
      </c>
    </row>
    <row r="687" spans="1:4">
      <c r="A687" s="1062">
        <v>686</v>
      </c>
      <c r="B687" t="s">
        <v>2125</v>
      </c>
      <c r="C687" t="s">
        <v>2131</v>
      </c>
      <c r="D687" t="s">
        <v>2132</v>
      </c>
    </row>
    <row r="688" spans="1:4">
      <c r="A688" s="1062">
        <v>687</v>
      </c>
      <c r="B688" t="s">
        <v>2125</v>
      </c>
      <c r="C688" t="s">
        <v>2133</v>
      </c>
      <c r="D688" t="s">
        <v>2134</v>
      </c>
    </row>
    <row r="689" spans="1:4">
      <c r="A689" s="1062">
        <v>688</v>
      </c>
      <c r="B689" t="s">
        <v>2125</v>
      </c>
      <c r="C689" t="s">
        <v>2135</v>
      </c>
      <c r="D689" t="s">
        <v>2136</v>
      </c>
    </row>
    <row r="690" spans="1:4">
      <c r="A690" s="1062">
        <v>689</v>
      </c>
      <c r="B690" t="s">
        <v>2125</v>
      </c>
      <c r="C690" t="s">
        <v>2137</v>
      </c>
      <c r="D690" t="s">
        <v>2138</v>
      </c>
    </row>
    <row r="691" spans="1:4">
      <c r="A691" s="1062">
        <v>690</v>
      </c>
      <c r="B691" t="s">
        <v>2125</v>
      </c>
      <c r="C691" t="s">
        <v>2139</v>
      </c>
      <c r="D691" t="s">
        <v>2140</v>
      </c>
    </row>
    <row r="692" spans="1:4">
      <c r="A692" s="1062">
        <v>691</v>
      </c>
      <c r="B692" t="s">
        <v>2125</v>
      </c>
      <c r="C692" t="s">
        <v>2141</v>
      </c>
      <c r="D692" t="s">
        <v>2142</v>
      </c>
    </row>
    <row r="693" spans="1:4">
      <c r="A693" s="1062">
        <v>692</v>
      </c>
      <c r="B693" t="s">
        <v>2125</v>
      </c>
      <c r="C693" t="s">
        <v>2125</v>
      </c>
      <c r="D693" t="s">
        <v>2126</v>
      </c>
    </row>
    <row r="694" spans="1:4">
      <c r="A694" s="1062">
        <v>693</v>
      </c>
      <c r="B694" t="s">
        <v>2125</v>
      </c>
      <c r="C694" t="s">
        <v>2143</v>
      </c>
      <c r="D694" t="s">
        <v>2144</v>
      </c>
    </row>
    <row r="695" spans="1:4">
      <c r="A695" s="1062">
        <v>694</v>
      </c>
      <c r="B695" t="s">
        <v>2125</v>
      </c>
      <c r="C695" t="s">
        <v>2145</v>
      </c>
      <c r="D695" t="s">
        <v>2146</v>
      </c>
    </row>
    <row r="696" spans="1:4">
      <c r="A696" s="1062">
        <v>695</v>
      </c>
      <c r="B696" t="s">
        <v>2125</v>
      </c>
      <c r="C696" t="s">
        <v>2147</v>
      </c>
      <c r="D696" t="s">
        <v>2148</v>
      </c>
    </row>
    <row r="697" spans="1:4">
      <c r="A697" s="1062">
        <v>696</v>
      </c>
      <c r="B697" t="s">
        <v>2125</v>
      </c>
      <c r="C697" t="s">
        <v>1676</v>
      </c>
      <c r="D697" t="s">
        <v>2149</v>
      </c>
    </row>
    <row r="698" spans="1:4">
      <c r="A698" s="1062">
        <v>697</v>
      </c>
      <c r="B698" t="s">
        <v>2125</v>
      </c>
      <c r="C698" t="s">
        <v>2150</v>
      </c>
      <c r="D698" t="s">
        <v>2151</v>
      </c>
    </row>
    <row r="699" spans="1:4">
      <c r="A699" s="1062">
        <v>698</v>
      </c>
      <c r="B699" t="s">
        <v>2125</v>
      </c>
      <c r="C699" t="s">
        <v>2152</v>
      </c>
      <c r="D699" t="s">
        <v>2153</v>
      </c>
    </row>
    <row r="700" spans="1:4">
      <c r="A700" s="1062">
        <v>699</v>
      </c>
      <c r="B700" t="s">
        <v>2125</v>
      </c>
      <c r="C700" t="s">
        <v>2154</v>
      </c>
      <c r="D700" t="s">
        <v>2155</v>
      </c>
    </row>
    <row r="701" spans="1:4">
      <c r="A701" s="1062">
        <v>700</v>
      </c>
      <c r="B701" t="s">
        <v>2156</v>
      </c>
      <c r="C701" t="s">
        <v>2158</v>
      </c>
      <c r="D701" t="s">
        <v>2159</v>
      </c>
    </row>
    <row r="702" spans="1:4">
      <c r="A702" s="1062">
        <v>701</v>
      </c>
      <c r="B702" t="s">
        <v>2156</v>
      </c>
      <c r="C702" t="s">
        <v>2160</v>
      </c>
      <c r="D702" t="s">
        <v>2161</v>
      </c>
    </row>
    <row r="703" spans="1:4">
      <c r="A703" s="1062">
        <v>702</v>
      </c>
      <c r="B703" t="s">
        <v>2156</v>
      </c>
      <c r="C703" t="s">
        <v>2162</v>
      </c>
      <c r="D703" t="s">
        <v>2163</v>
      </c>
    </row>
    <row r="704" spans="1:4">
      <c r="A704" s="1062">
        <v>703</v>
      </c>
      <c r="B704" t="s">
        <v>2156</v>
      </c>
      <c r="C704" t="s">
        <v>2164</v>
      </c>
      <c r="D704" t="s">
        <v>2165</v>
      </c>
    </row>
    <row r="705" spans="1:4">
      <c r="A705" s="1062">
        <v>704</v>
      </c>
      <c r="B705" t="s">
        <v>2156</v>
      </c>
      <c r="C705" t="s">
        <v>2166</v>
      </c>
      <c r="D705" t="s">
        <v>2167</v>
      </c>
    </row>
    <row r="706" spans="1:4">
      <c r="A706" s="1062">
        <v>705</v>
      </c>
      <c r="B706" t="s">
        <v>2156</v>
      </c>
      <c r="C706" t="s">
        <v>2168</v>
      </c>
      <c r="D706" t="s">
        <v>2169</v>
      </c>
    </row>
    <row r="707" spans="1:4">
      <c r="A707" s="1062">
        <v>706</v>
      </c>
      <c r="B707" t="s">
        <v>2156</v>
      </c>
      <c r="C707" t="s">
        <v>2170</v>
      </c>
      <c r="D707" t="s">
        <v>2171</v>
      </c>
    </row>
    <row r="708" spans="1:4">
      <c r="A708" s="1062">
        <v>707</v>
      </c>
      <c r="B708" t="s">
        <v>2156</v>
      </c>
      <c r="C708" t="s">
        <v>2172</v>
      </c>
      <c r="D708" t="s">
        <v>2173</v>
      </c>
    </row>
    <row r="709" spans="1:4">
      <c r="A709" s="1062">
        <v>708</v>
      </c>
      <c r="B709" t="s">
        <v>2156</v>
      </c>
      <c r="C709" t="s">
        <v>2174</v>
      </c>
      <c r="D709" t="s">
        <v>2175</v>
      </c>
    </row>
    <row r="710" spans="1:4">
      <c r="A710" s="1062">
        <v>709</v>
      </c>
      <c r="B710" t="s">
        <v>2156</v>
      </c>
      <c r="C710" t="s">
        <v>2176</v>
      </c>
      <c r="D710" t="s">
        <v>2177</v>
      </c>
    </row>
    <row r="711" spans="1:4">
      <c r="A711" s="1062">
        <v>710</v>
      </c>
      <c r="B711" t="s">
        <v>2156</v>
      </c>
      <c r="C711" t="s">
        <v>2178</v>
      </c>
      <c r="D711" t="s">
        <v>2179</v>
      </c>
    </row>
    <row r="712" spans="1:4">
      <c r="A712" s="1062">
        <v>711</v>
      </c>
      <c r="B712" t="s">
        <v>2156</v>
      </c>
      <c r="C712" t="s">
        <v>2180</v>
      </c>
      <c r="D712" t="s">
        <v>2181</v>
      </c>
    </row>
    <row r="713" spans="1:4">
      <c r="A713" s="1062">
        <v>712</v>
      </c>
      <c r="B713" t="s">
        <v>2156</v>
      </c>
      <c r="C713" t="s">
        <v>2182</v>
      </c>
      <c r="D713" t="s">
        <v>2183</v>
      </c>
    </row>
    <row r="714" spans="1:4">
      <c r="A714" s="1062">
        <v>713</v>
      </c>
      <c r="B714" t="s">
        <v>2156</v>
      </c>
      <c r="C714" t="s">
        <v>2184</v>
      </c>
      <c r="D714" t="s">
        <v>2185</v>
      </c>
    </row>
    <row r="715" spans="1:4">
      <c r="A715" s="1062">
        <v>714</v>
      </c>
      <c r="B715" t="s">
        <v>2156</v>
      </c>
      <c r="C715" t="s">
        <v>2186</v>
      </c>
      <c r="D715" t="s">
        <v>2187</v>
      </c>
    </row>
    <row r="716" spans="1:4">
      <c r="A716" s="1062">
        <v>715</v>
      </c>
      <c r="B716" t="s">
        <v>2156</v>
      </c>
      <c r="C716" t="s">
        <v>2188</v>
      </c>
      <c r="D716" t="s">
        <v>2189</v>
      </c>
    </row>
    <row r="717" spans="1:4">
      <c r="A717" s="1062">
        <v>716</v>
      </c>
      <c r="B717" t="s">
        <v>2156</v>
      </c>
      <c r="C717" t="s">
        <v>2190</v>
      </c>
      <c r="D717" t="s">
        <v>2191</v>
      </c>
    </row>
    <row r="718" spans="1:4">
      <c r="A718" s="1062">
        <v>717</v>
      </c>
      <c r="B718" t="s">
        <v>2156</v>
      </c>
      <c r="C718" t="s">
        <v>2156</v>
      </c>
      <c r="D718" t="s">
        <v>2157</v>
      </c>
    </row>
    <row r="719" spans="1:4">
      <c r="A719" s="1062">
        <v>718</v>
      </c>
      <c r="B719" t="s">
        <v>2156</v>
      </c>
      <c r="C719" t="s">
        <v>2192</v>
      </c>
      <c r="D719" t="s">
        <v>2193</v>
      </c>
    </row>
    <row r="720" spans="1:4">
      <c r="A720" s="1062">
        <v>719</v>
      </c>
      <c r="B720" t="s">
        <v>2156</v>
      </c>
      <c r="C720" t="s">
        <v>2194</v>
      </c>
      <c r="D720" t="s">
        <v>2195</v>
      </c>
    </row>
    <row r="721" spans="1:4">
      <c r="A721" s="1062">
        <v>720</v>
      </c>
      <c r="B721" t="s">
        <v>2156</v>
      </c>
      <c r="C721" t="s">
        <v>2196</v>
      </c>
      <c r="D721" t="s">
        <v>2197</v>
      </c>
    </row>
    <row r="722" spans="1:4">
      <c r="A722" s="1062">
        <v>721</v>
      </c>
      <c r="B722" t="s">
        <v>2156</v>
      </c>
      <c r="C722" t="s">
        <v>1053</v>
      </c>
      <c r="D722" t="s">
        <v>2198</v>
      </c>
    </row>
    <row r="723" spans="1:4">
      <c r="A723" s="1062">
        <v>722</v>
      </c>
      <c r="B723" t="s">
        <v>2156</v>
      </c>
      <c r="C723" t="s">
        <v>2199</v>
      </c>
      <c r="D723" t="s">
        <v>2200</v>
      </c>
    </row>
    <row r="724" spans="1:4">
      <c r="A724" s="1062">
        <v>723</v>
      </c>
      <c r="B724" t="s">
        <v>2156</v>
      </c>
      <c r="C724" t="s">
        <v>2201</v>
      </c>
      <c r="D724" t="s">
        <v>2202</v>
      </c>
    </row>
    <row r="725" spans="1:4">
      <c r="A725" s="1062">
        <v>724</v>
      </c>
      <c r="B725" t="s">
        <v>2156</v>
      </c>
      <c r="C725" t="s">
        <v>2203</v>
      </c>
      <c r="D725" t="s">
        <v>2204</v>
      </c>
    </row>
    <row r="726" spans="1:4">
      <c r="A726" s="1062">
        <v>725</v>
      </c>
      <c r="B726" t="s">
        <v>2156</v>
      </c>
      <c r="C726" t="s">
        <v>2205</v>
      </c>
      <c r="D726" t="s">
        <v>2206</v>
      </c>
    </row>
    <row r="727" spans="1:4">
      <c r="A727" s="1062">
        <v>726</v>
      </c>
      <c r="B727" t="s">
        <v>2156</v>
      </c>
      <c r="C727" t="s">
        <v>2207</v>
      </c>
      <c r="D727" t="s">
        <v>2208</v>
      </c>
    </row>
    <row r="728" spans="1:4">
      <c r="A728" s="1062">
        <v>727</v>
      </c>
      <c r="B728" t="s">
        <v>2156</v>
      </c>
      <c r="C728" t="s">
        <v>2209</v>
      </c>
      <c r="D728" t="s">
        <v>2210</v>
      </c>
    </row>
    <row r="729" spans="1:4">
      <c r="A729" s="1062">
        <v>728</v>
      </c>
      <c r="B729" t="s">
        <v>2211</v>
      </c>
      <c r="C729" t="s">
        <v>2213</v>
      </c>
      <c r="D729" t="s">
        <v>2214</v>
      </c>
    </row>
    <row r="730" spans="1:4">
      <c r="A730" s="1062">
        <v>729</v>
      </c>
      <c r="B730" t="s">
        <v>2211</v>
      </c>
      <c r="C730" t="s">
        <v>2215</v>
      </c>
      <c r="D730" t="s">
        <v>2216</v>
      </c>
    </row>
    <row r="731" spans="1:4">
      <c r="A731" s="1062">
        <v>730</v>
      </c>
      <c r="B731" t="s">
        <v>2211</v>
      </c>
      <c r="C731" t="s">
        <v>2217</v>
      </c>
      <c r="D731" t="s">
        <v>2218</v>
      </c>
    </row>
    <row r="732" spans="1:4">
      <c r="A732" s="1062">
        <v>731</v>
      </c>
      <c r="B732" t="s">
        <v>2211</v>
      </c>
      <c r="C732" t="s">
        <v>2219</v>
      </c>
      <c r="D732" t="s">
        <v>2220</v>
      </c>
    </row>
    <row r="733" spans="1:4">
      <c r="A733" s="1062">
        <v>732</v>
      </c>
      <c r="B733" t="s">
        <v>2211</v>
      </c>
      <c r="C733" t="s">
        <v>2221</v>
      </c>
      <c r="D733" t="s">
        <v>2222</v>
      </c>
    </row>
    <row r="734" spans="1:4">
      <c r="A734" s="1062">
        <v>733</v>
      </c>
      <c r="B734" t="s">
        <v>2211</v>
      </c>
      <c r="C734" t="s">
        <v>2223</v>
      </c>
      <c r="D734" t="s">
        <v>2224</v>
      </c>
    </row>
    <row r="735" spans="1:4">
      <c r="A735" s="1062">
        <v>734</v>
      </c>
      <c r="B735" t="s">
        <v>2211</v>
      </c>
      <c r="C735" t="s">
        <v>2225</v>
      </c>
      <c r="D735" t="s">
        <v>2226</v>
      </c>
    </row>
    <row r="736" spans="1:4">
      <c r="A736" s="1062">
        <v>735</v>
      </c>
      <c r="B736" t="s">
        <v>2211</v>
      </c>
      <c r="C736" t="s">
        <v>2227</v>
      </c>
      <c r="D736" t="s">
        <v>2228</v>
      </c>
    </row>
    <row r="737" spans="1:4">
      <c r="A737" s="1062">
        <v>736</v>
      </c>
      <c r="B737" t="s">
        <v>2211</v>
      </c>
      <c r="C737" t="s">
        <v>2229</v>
      </c>
      <c r="D737" t="s">
        <v>2230</v>
      </c>
    </row>
    <row r="738" spans="1:4">
      <c r="A738" s="1062">
        <v>737</v>
      </c>
      <c r="B738" t="s">
        <v>2211</v>
      </c>
      <c r="C738" t="s">
        <v>2231</v>
      </c>
      <c r="D738" t="s">
        <v>2232</v>
      </c>
    </row>
    <row r="739" spans="1:4">
      <c r="A739" s="1062">
        <v>738</v>
      </c>
      <c r="B739" t="s">
        <v>2211</v>
      </c>
      <c r="C739" t="s">
        <v>2233</v>
      </c>
      <c r="D739" t="s">
        <v>2234</v>
      </c>
    </row>
    <row r="740" spans="1:4">
      <c r="A740" s="1062">
        <v>739</v>
      </c>
      <c r="B740" t="s">
        <v>2211</v>
      </c>
      <c r="C740" t="s">
        <v>1704</v>
      </c>
      <c r="D740" t="s">
        <v>2235</v>
      </c>
    </row>
    <row r="741" spans="1:4">
      <c r="A741" s="1062">
        <v>740</v>
      </c>
      <c r="B741" t="s">
        <v>2211</v>
      </c>
      <c r="C741" t="s">
        <v>2236</v>
      </c>
      <c r="D741" t="s">
        <v>2237</v>
      </c>
    </row>
    <row r="742" spans="1:4">
      <c r="A742" s="1062">
        <v>741</v>
      </c>
      <c r="B742" t="s">
        <v>2211</v>
      </c>
      <c r="C742" t="s">
        <v>2238</v>
      </c>
      <c r="D742" t="s">
        <v>2239</v>
      </c>
    </row>
    <row r="743" spans="1:4">
      <c r="A743" s="1062">
        <v>742</v>
      </c>
      <c r="B743" t="s">
        <v>2211</v>
      </c>
      <c r="C743" t="s">
        <v>2211</v>
      </c>
      <c r="D743" t="s">
        <v>2212</v>
      </c>
    </row>
    <row r="744" spans="1:4">
      <c r="A744" s="1062">
        <v>743</v>
      </c>
      <c r="B744" t="s">
        <v>2211</v>
      </c>
      <c r="C744" t="s">
        <v>2240</v>
      </c>
      <c r="D744" t="s">
        <v>2241</v>
      </c>
    </row>
    <row r="745" spans="1:4">
      <c r="A745" s="1062">
        <v>744</v>
      </c>
      <c r="B745" t="s">
        <v>2211</v>
      </c>
      <c r="C745" t="s">
        <v>2242</v>
      </c>
      <c r="D745" t="s">
        <v>2243</v>
      </c>
    </row>
    <row r="746" spans="1:4">
      <c r="A746" s="1062">
        <v>745</v>
      </c>
      <c r="B746" t="s">
        <v>2211</v>
      </c>
      <c r="C746" t="s">
        <v>2244</v>
      </c>
      <c r="D746" t="s">
        <v>2245</v>
      </c>
    </row>
    <row r="747" spans="1:4">
      <c r="A747" s="1062">
        <v>746</v>
      </c>
      <c r="B747" t="s">
        <v>2211</v>
      </c>
      <c r="C747" t="s">
        <v>2246</v>
      </c>
      <c r="D747" t="s">
        <v>2247</v>
      </c>
    </row>
    <row r="748" spans="1:4">
      <c r="A748" s="1062">
        <v>747</v>
      </c>
      <c r="B748" t="s">
        <v>2211</v>
      </c>
      <c r="C748" t="s">
        <v>2248</v>
      </c>
      <c r="D748" t="s">
        <v>2249</v>
      </c>
    </row>
    <row r="749" spans="1:4">
      <c r="A749" s="1062">
        <v>748</v>
      </c>
      <c r="B749" t="s">
        <v>2211</v>
      </c>
      <c r="C749" t="s">
        <v>2250</v>
      </c>
      <c r="D749" t="s">
        <v>2251</v>
      </c>
    </row>
    <row r="750" spans="1:4">
      <c r="A750" s="1062">
        <v>749</v>
      </c>
      <c r="B750" t="s">
        <v>2211</v>
      </c>
      <c r="C750" t="s">
        <v>2252</v>
      </c>
      <c r="D750" t="s">
        <v>2253</v>
      </c>
    </row>
    <row r="751" spans="1:4">
      <c r="A751" s="1062">
        <v>750</v>
      </c>
      <c r="B751" t="s">
        <v>2254</v>
      </c>
      <c r="C751" t="s">
        <v>2256</v>
      </c>
      <c r="D751" t="s">
        <v>2257</v>
      </c>
    </row>
    <row r="752" spans="1:4">
      <c r="A752" s="1062">
        <v>751</v>
      </c>
      <c r="B752" t="s">
        <v>2254</v>
      </c>
      <c r="C752" t="s">
        <v>2258</v>
      </c>
      <c r="D752" t="s">
        <v>2259</v>
      </c>
    </row>
    <row r="753" spans="1:4">
      <c r="A753" s="1062">
        <v>752</v>
      </c>
      <c r="B753" t="s">
        <v>2254</v>
      </c>
      <c r="C753" t="s">
        <v>2260</v>
      </c>
      <c r="D753" t="s">
        <v>2261</v>
      </c>
    </row>
    <row r="754" spans="1:4">
      <c r="A754" s="1062">
        <v>753</v>
      </c>
      <c r="B754" t="s">
        <v>2254</v>
      </c>
      <c r="C754" t="s">
        <v>2262</v>
      </c>
      <c r="D754" t="s">
        <v>2263</v>
      </c>
    </row>
    <row r="755" spans="1:4">
      <c r="A755" s="1062">
        <v>754</v>
      </c>
      <c r="B755" t="s">
        <v>2254</v>
      </c>
      <c r="C755" t="s">
        <v>2264</v>
      </c>
      <c r="D755" t="s">
        <v>2265</v>
      </c>
    </row>
    <row r="756" spans="1:4">
      <c r="A756" s="1062">
        <v>755</v>
      </c>
      <c r="B756" t="s">
        <v>2254</v>
      </c>
      <c r="C756" t="s">
        <v>2266</v>
      </c>
      <c r="D756" t="s">
        <v>2267</v>
      </c>
    </row>
    <row r="757" spans="1:4">
      <c r="A757" s="1062">
        <v>756</v>
      </c>
      <c r="B757" t="s">
        <v>2254</v>
      </c>
      <c r="C757" t="s">
        <v>2268</v>
      </c>
      <c r="D757" t="s">
        <v>2269</v>
      </c>
    </row>
    <row r="758" spans="1:4">
      <c r="A758" s="1062">
        <v>757</v>
      </c>
      <c r="B758" t="s">
        <v>2254</v>
      </c>
      <c r="C758" t="s">
        <v>2270</v>
      </c>
      <c r="D758" t="s">
        <v>2271</v>
      </c>
    </row>
    <row r="759" spans="1:4">
      <c r="A759" s="1062">
        <v>758</v>
      </c>
      <c r="B759" t="s">
        <v>2254</v>
      </c>
      <c r="C759" t="s">
        <v>2272</v>
      </c>
      <c r="D759" t="s">
        <v>2273</v>
      </c>
    </row>
    <row r="760" spans="1:4">
      <c r="A760" s="1062">
        <v>759</v>
      </c>
      <c r="B760" t="s">
        <v>2254</v>
      </c>
      <c r="C760" t="s">
        <v>2274</v>
      </c>
      <c r="D760" t="s">
        <v>2275</v>
      </c>
    </row>
    <row r="761" spans="1:4">
      <c r="A761" s="1062">
        <v>760</v>
      </c>
      <c r="B761" t="s">
        <v>2254</v>
      </c>
      <c r="C761" t="s">
        <v>2276</v>
      </c>
      <c r="D761" t="s">
        <v>2277</v>
      </c>
    </row>
    <row r="762" spans="1:4">
      <c r="A762" s="1062">
        <v>761</v>
      </c>
      <c r="B762" t="s">
        <v>2254</v>
      </c>
      <c r="C762" t="s">
        <v>2278</v>
      </c>
      <c r="D762" t="s">
        <v>2279</v>
      </c>
    </row>
    <row r="763" spans="1:4">
      <c r="A763" s="1062">
        <v>762</v>
      </c>
      <c r="B763" t="s">
        <v>2254</v>
      </c>
      <c r="C763" t="s">
        <v>2280</v>
      </c>
      <c r="D763" t="s">
        <v>2281</v>
      </c>
    </row>
    <row r="764" spans="1:4">
      <c r="A764" s="1062">
        <v>763</v>
      </c>
      <c r="B764" t="s">
        <v>2254</v>
      </c>
      <c r="C764" t="s">
        <v>2282</v>
      </c>
      <c r="D764" t="s">
        <v>2283</v>
      </c>
    </row>
    <row r="765" spans="1:4">
      <c r="A765" s="1062">
        <v>764</v>
      </c>
      <c r="B765" t="s">
        <v>2254</v>
      </c>
      <c r="C765" t="s">
        <v>2284</v>
      </c>
      <c r="D765" t="s">
        <v>2285</v>
      </c>
    </row>
    <row r="766" spans="1:4">
      <c r="A766" s="1062">
        <v>765</v>
      </c>
      <c r="B766" t="s">
        <v>2254</v>
      </c>
      <c r="C766" t="s">
        <v>2286</v>
      </c>
      <c r="D766" t="s">
        <v>2287</v>
      </c>
    </row>
    <row r="767" spans="1:4">
      <c r="A767" s="1062">
        <v>766</v>
      </c>
      <c r="B767" t="s">
        <v>2254</v>
      </c>
      <c r="C767" t="s">
        <v>2288</v>
      </c>
      <c r="D767" t="s">
        <v>2289</v>
      </c>
    </row>
    <row r="768" spans="1:4">
      <c r="A768" s="1062">
        <v>767</v>
      </c>
      <c r="B768" t="s">
        <v>2254</v>
      </c>
      <c r="C768" t="s">
        <v>2290</v>
      </c>
      <c r="D768" t="s">
        <v>2291</v>
      </c>
    </row>
    <row r="769" spans="1:4">
      <c r="A769" s="1062">
        <v>768</v>
      </c>
      <c r="B769" t="s">
        <v>2254</v>
      </c>
      <c r="C769" t="s">
        <v>2292</v>
      </c>
      <c r="D769" t="s">
        <v>2293</v>
      </c>
    </row>
    <row r="770" spans="1:4">
      <c r="A770" s="1062">
        <v>769</v>
      </c>
      <c r="B770" t="s">
        <v>2254</v>
      </c>
      <c r="C770" t="s">
        <v>2254</v>
      </c>
      <c r="D770" t="s">
        <v>2255</v>
      </c>
    </row>
    <row r="771" spans="1:4">
      <c r="A771" s="1062">
        <v>770</v>
      </c>
      <c r="B771" t="s">
        <v>2254</v>
      </c>
      <c r="C771" t="s">
        <v>2294</v>
      </c>
      <c r="D771" t="s">
        <v>2295</v>
      </c>
    </row>
    <row r="772" spans="1:4">
      <c r="A772" s="1062">
        <v>771</v>
      </c>
      <c r="B772" t="s">
        <v>2254</v>
      </c>
      <c r="C772" t="s">
        <v>2296</v>
      </c>
      <c r="D772" t="s">
        <v>2297</v>
      </c>
    </row>
    <row r="773" spans="1:4">
      <c r="A773" s="1062">
        <v>772</v>
      </c>
      <c r="B773" t="s">
        <v>2254</v>
      </c>
      <c r="C773" t="s">
        <v>2298</v>
      </c>
      <c r="D773" t="s">
        <v>2299</v>
      </c>
    </row>
    <row r="774" spans="1:4">
      <c r="A774" s="1062">
        <v>773</v>
      </c>
      <c r="B774" t="s">
        <v>2254</v>
      </c>
      <c r="C774" t="s">
        <v>2300</v>
      </c>
      <c r="D774" t="s">
        <v>2301</v>
      </c>
    </row>
    <row r="775" spans="1:4">
      <c r="A775" s="1062">
        <v>774</v>
      </c>
      <c r="B775" t="s">
        <v>2254</v>
      </c>
      <c r="C775" t="s">
        <v>2302</v>
      </c>
      <c r="D775" t="s">
        <v>2303</v>
      </c>
    </row>
    <row r="776" spans="1:4">
      <c r="A776" s="1062">
        <v>775</v>
      </c>
      <c r="B776" t="s">
        <v>2254</v>
      </c>
      <c r="C776" t="s">
        <v>2304</v>
      </c>
      <c r="D776" t="s">
        <v>2305</v>
      </c>
    </row>
    <row r="777" spans="1:4">
      <c r="A777" s="1062">
        <v>776</v>
      </c>
      <c r="B777" t="s">
        <v>2254</v>
      </c>
      <c r="C777" t="s">
        <v>2306</v>
      </c>
      <c r="D777" t="s">
        <v>2307</v>
      </c>
    </row>
    <row r="778" spans="1:4">
      <c r="A778" s="1062">
        <v>777</v>
      </c>
      <c r="B778" t="s">
        <v>2254</v>
      </c>
      <c r="C778" t="s">
        <v>2308</v>
      </c>
      <c r="D778" t="s">
        <v>2309</v>
      </c>
    </row>
    <row r="779" spans="1:4">
      <c r="A779" s="1062">
        <v>778</v>
      </c>
      <c r="B779" t="s">
        <v>2310</v>
      </c>
      <c r="C779" t="s">
        <v>2312</v>
      </c>
      <c r="D779" t="s">
        <v>2313</v>
      </c>
    </row>
    <row r="780" spans="1:4">
      <c r="A780" s="1062">
        <v>779</v>
      </c>
      <c r="B780" t="s">
        <v>2310</v>
      </c>
      <c r="C780" t="s">
        <v>2314</v>
      </c>
      <c r="D780" t="s">
        <v>2315</v>
      </c>
    </row>
    <row r="781" spans="1:4">
      <c r="A781" s="1062">
        <v>780</v>
      </c>
      <c r="B781" t="s">
        <v>2310</v>
      </c>
      <c r="C781" t="s">
        <v>2316</v>
      </c>
      <c r="D781" t="s">
        <v>2317</v>
      </c>
    </row>
    <row r="782" spans="1:4">
      <c r="A782" s="1062">
        <v>781</v>
      </c>
      <c r="B782" t="s">
        <v>2310</v>
      </c>
      <c r="C782" t="s">
        <v>2318</v>
      </c>
      <c r="D782" t="s">
        <v>2319</v>
      </c>
    </row>
    <row r="783" spans="1:4">
      <c r="A783" s="1062">
        <v>782</v>
      </c>
      <c r="B783" t="s">
        <v>2310</v>
      </c>
      <c r="C783" t="s">
        <v>2320</v>
      </c>
      <c r="D783" t="s">
        <v>2321</v>
      </c>
    </row>
    <row r="784" spans="1:4">
      <c r="A784" s="1062">
        <v>783</v>
      </c>
      <c r="B784" t="s">
        <v>2310</v>
      </c>
      <c r="C784" t="s">
        <v>2322</v>
      </c>
      <c r="D784" t="s">
        <v>2323</v>
      </c>
    </row>
    <row r="785" spans="1:4">
      <c r="A785" s="1062">
        <v>784</v>
      </c>
      <c r="B785" t="s">
        <v>2310</v>
      </c>
      <c r="C785" t="s">
        <v>2324</v>
      </c>
      <c r="D785" t="s">
        <v>2325</v>
      </c>
    </row>
    <row r="786" spans="1:4">
      <c r="A786" s="1062">
        <v>785</v>
      </c>
      <c r="B786" t="s">
        <v>2310</v>
      </c>
      <c r="C786" t="s">
        <v>2326</v>
      </c>
      <c r="D786" t="s">
        <v>2327</v>
      </c>
    </row>
    <row r="787" spans="1:4">
      <c r="A787" s="1062">
        <v>786</v>
      </c>
      <c r="B787" t="s">
        <v>2310</v>
      </c>
      <c r="C787" t="s">
        <v>2328</v>
      </c>
      <c r="D787" t="s">
        <v>2329</v>
      </c>
    </row>
    <row r="788" spans="1:4">
      <c r="A788" s="1062">
        <v>787</v>
      </c>
      <c r="B788" t="s">
        <v>2310</v>
      </c>
      <c r="C788" t="s">
        <v>2330</v>
      </c>
      <c r="D788" t="s">
        <v>2331</v>
      </c>
    </row>
    <row r="789" spans="1:4">
      <c r="A789" s="1062">
        <v>788</v>
      </c>
      <c r="B789" t="s">
        <v>2310</v>
      </c>
      <c r="C789" t="s">
        <v>2332</v>
      </c>
      <c r="D789" t="s">
        <v>2333</v>
      </c>
    </row>
    <row r="790" spans="1:4">
      <c r="A790" s="1062">
        <v>789</v>
      </c>
      <c r="B790" t="s">
        <v>2310</v>
      </c>
      <c r="C790" t="s">
        <v>2334</v>
      </c>
      <c r="D790" t="s">
        <v>2335</v>
      </c>
    </row>
    <row r="791" spans="1:4">
      <c r="A791" s="1062">
        <v>790</v>
      </c>
      <c r="B791" t="s">
        <v>2310</v>
      </c>
      <c r="C791" t="s">
        <v>2336</v>
      </c>
      <c r="D791" t="s">
        <v>2337</v>
      </c>
    </row>
    <row r="792" spans="1:4">
      <c r="A792" s="1062">
        <v>791</v>
      </c>
      <c r="B792" t="s">
        <v>2310</v>
      </c>
      <c r="C792" t="s">
        <v>2310</v>
      </c>
      <c r="D792" t="s">
        <v>2311</v>
      </c>
    </row>
    <row r="793" spans="1:4">
      <c r="A793" s="1062">
        <v>792</v>
      </c>
      <c r="B793" t="s">
        <v>2310</v>
      </c>
      <c r="C793" t="s">
        <v>2338</v>
      </c>
      <c r="D793" t="s">
        <v>2339</v>
      </c>
    </row>
    <row r="794" spans="1:4">
      <c r="A794" s="1062">
        <v>793</v>
      </c>
      <c r="B794" t="s">
        <v>2310</v>
      </c>
      <c r="C794" t="s">
        <v>2340</v>
      </c>
      <c r="D794" t="s">
        <v>2341</v>
      </c>
    </row>
    <row r="795" spans="1:4">
      <c r="A795" s="1062">
        <v>794</v>
      </c>
      <c r="B795" t="s">
        <v>2310</v>
      </c>
      <c r="C795" t="s">
        <v>2342</v>
      </c>
      <c r="D795" t="s">
        <v>2343</v>
      </c>
    </row>
    <row r="796" spans="1:4">
      <c r="A796" s="1062">
        <v>795</v>
      </c>
      <c r="B796" t="s">
        <v>2310</v>
      </c>
      <c r="C796" t="s">
        <v>2344</v>
      </c>
      <c r="D796" t="s">
        <v>2345</v>
      </c>
    </row>
    <row r="797" spans="1:4">
      <c r="A797" s="1062">
        <v>796</v>
      </c>
      <c r="B797" t="s">
        <v>2310</v>
      </c>
      <c r="C797" t="s">
        <v>2346</v>
      </c>
      <c r="D797" t="s">
        <v>2347</v>
      </c>
    </row>
    <row r="798" spans="1:4">
      <c r="A798" s="1062">
        <v>797</v>
      </c>
      <c r="B798" t="s">
        <v>2310</v>
      </c>
      <c r="C798" t="s">
        <v>2348</v>
      </c>
      <c r="D798" t="s">
        <v>2349</v>
      </c>
    </row>
    <row r="799" spans="1:4">
      <c r="A799" s="1062">
        <v>798</v>
      </c>
      <c r="B799" t="s">
        <v>2310</v>
      </c>
      <c r="C799" t="s">
        <v>2350</v>
      </c>
      <c r="D799" t="s">
        <v>2351</v>
      </c>
    </row>
    <row r="800" spans="1:4">
      <c r="A800" s="1062">
        <v>799</v>
      </c>
      <c r="B800" t="s">
        <v>2352</v>
      </c>
      <c r="C800" t="s">
        <v>2354</v>
      </c>
      <c r="D800" t="s">
        <v>2355</v>
      </c>
    </row>
    <row r="801" spans="1:4">
      <c r="A801" s="1062">
        <v>800</v>
      </c>
      <c r="B801" t="s">
        <v>2352</v>
      </c>
      <c r="C801" t="s">
        <v>1249</v>
      </c>
      <c r="D801" t="s">
        <v>2356</v>
      </c>
    </row>
    <row r="802" spans="1:4">
      <c r="A802" s="1062">
        <v>801</v>
      </c>
      <c r="B802" t="s">
        <v>2352</v>
      </c>
      <c r="C802" t="s">
        <v>1069</v>
      </c>
      <c r="D802" t="s">
        <v>2357</v>
      </c>
    </row>
    <row r="803" spans="1:4">
      <c r="A803" s="1062">
        <v>802</v>
      </c>
      <c r="B803" t="s">
        <v>2352</v>
      </c>
      <c r="C803" t="s">
        <v>2358</v>
      </c>
      <c r="D803" t="s">
        <v>2359</v>
      </c>
    </row>
    <row r="804" spans="1:4">
      <c r="A804" s="1062">
        <v>803</v>
      </c>
      <c r="B804" t="s">
        <v>2352</v>
      </c>
      <c r="C804" t="s">
        <v>2360</v>
      </c>
      <c r="D804" t="s">
        <v>2361</v>
      </c>
    </row>
    <row r="805" spans="1:4">
      <c r="A805" s="1062">
        <v>804</v>
      </c>
      <c r="B805" t="s">
        <v>2352</v>
      </c>
      <c r="C805" t="s">
        <v>2362</v>
      </c>
      <c r="D805" t="s">
        <v>2363</v>
      </c>
    </row>
    <row r="806" spans="1:4">
      <c r="A806" s="1062">
        <v>805</v>
      </c>
      <c r="B806" t="s">
        <v>2352</v>
      </c>
      <c r="C806" t="s">
        <v>2364</v>
      </c>
      <c r="D806" t="s">
        <v>2365</v>
      </c>
    </row>
    <row r="807" spans="1:4">
      <c r="A807" s="1062">
        <v>806</v>
      </c>
      <c r="B807" t="s">
        <v>2352</v>
      </c>
      <c r="C807" t="s">
        <v>2366</v>
      </c>
      <c r="D807" t="s">
        <v>2367</v>
      </c>
    </row>
    <row r="808" spans="1:4">
      <c r="A808" s="1062">
        <v>807</v>
      </c>
      <c r="B808" t="s">
        <v>2352</v>
      </c>
      <c r="C808" t="s">
        <v>2368</v>
      </c>
      <c r="D808" t="s">
        <v>2369</v>
      </c>
    </row>
    <row r="809" spans="1:4">
      <c r="A809" s="1062">
        <v>808</v>
      </c>
      <c r="B809" t="s">
        <v>2352</v>
      </c>
      <c r="C809" t="s">
        <v>2370</v>
      </c>
      <c r="D809" t="s">
        <v>2371</v>
      </c>
    </row>
    <row r="810" spans="1:4">
      <c r="A810" s="1062">
        <v>809</v>
      </c>
      <c r="B810" t="s">
        <v>2352</v>
      </c>
      <c r="C810" t="s">
        <v>2372</v>
      </c>
      <c r="D810" t="s">
        <v>2373</v>
      </c>
    </row>
    <row r="811" spans="1:4">
      <c r="A811" s="1062">
        <v>810</v>
      </c>
      <c r="B811" t="s">
        <v>2352</v>
      </c>
      <c r="C811" t="s">
        <v>2374</v>
      </c>
      <c r="D811" t="s">
        <v>2375</v>
      </c>
    </row>
    <row r="812" spans="1:4">
      <c r="A812" s="1062">
        <v>811</v>
      </c>
      <c r="B812" t="s">
        <v>2352</v>
      </c>
      <c r="C812" t="s">
        <v>2376</v>
      </c>
      <c r="D812" t="s">
        <v>2377</v>
      </c>
    </row>
    <row r="813" spans="1:4">
      <c r="A813" s="1062">
        <v>812</v>
      </c>
      <c r="B813" t="s">
        <v>2352</v>
      </c>
      <c r="C813" t="s">
        <v>2378</v>
      </c>
      <c r="D813" t="s">
        <v>2379</v>
      </c>
    </row>
    <row r="814" spans="1:4">
      <c r="A814" s="1062">
        <v>813</v>
      </c>
      <c r="B814" t="s">
        <v>2352</v>
      </c>
      <c r="C814" t="s">
        <v>2380</v>
      </c>
      <c r="D814" t="s">
        <v>2381</v>
      </c>
    </row>
    <row r="815" spans="1:4">
      <c r="A815" s="1062">
        <v>814</v>
      </c>
      <c r="B815" t="s">
        <v>2352</v>
      </c>
      <c r="C815" t="s">
        <v>2352</v>
      </c>
      <c r="D815" t="s">
        <v>2353</v>
      </c>
    </row>
    <row r="816" spans="1:4">
      <c r="A816" s="1062">
        <v>815</v>
      </c>
      <c r="B816" t="s">
        <v>2352</v>
      </c>
      <c r="C816" t="s">
        <v>2382</v>
      </c>
      <c r="D816" t="s">
        <v>2383</v>
      </c>
    </row>
    <row r="817" spans="1:4">
      <c r="A817" s="1062">
        <v>816</v>
      </c>
      <c r="B817" t="s">
        <v>2352</v>
      </c>
      <c r="C817" t="s">
        <v>2384</v>
      </c>
      <c r="D817" t="s">
        <v>2385</v>
      </c>
    </row>
    <row r="818" spans="1:4">
      <c r="A818" s="1062">
        <v>817</v>
      </c>
      <c r="B818" t="s">
        <v>2352</v>
      </c>
      <c r="C818" t="s">
        <v>2386</v>
      </c>
      <c r="D818" t="s">
        <v>2387</v>
      </c>
    </row>
    <row r="819" spans="1:4">
      <c r="A819" s="1062">
        <v>818</v>
      </c>
      <c r="B819" t="s">
        <v>2352</v>
      </c>
      <c r="C819" t="s">
        <v>2388</v>
      </c>
      <c r="D819" t="s">
        <v>2389</v>
      </c>
    </row>
    <row r="820" spans="1:4">
      <c r="A820" s="1062">
        <v>819</v>
      </c>
      <c r="B820" t="s">
        <v>2352</v>
      </c>
      <c r="C820" t="s">
        <v>2390</v>
      </c>
      <c r="D820" t="s">
        <v>2391</v>
      </c>
    </row>
    <row r="821" spans="1:4">
      <c r="A821" s="1062">
        <v>820</v>
      </c>
      <c r="B821" t="s">
        <v>2352</v>
      </c>
      <c r="C821" t="s">
        <v>2392</v>
      </c>
      <c r="D821" t="s">
        <v>2393</v>
      </c>
    </row>
    <row r="822" spans="1:4">
      <c r="A822" s="1062">
        <v>821</v>
      </c>
      <c r="B822" t="s">
        <v>2352</v>
      </c>
      <c r="C822" t="s">
        <v>2394</v>
      </c>
      <c r="D822" t="s">
        <v>2395</v>
      </c>
    </row>
    <row r="823" spans="1:4">
      <c r="A823" s="1062">
        <v>822</v>
      </c>
      <c r="B823" t="s">
        <v>2352</v>
      </c>
      <c r="C823" t="s">
        <v>2396</v>
      </c>
      <c r="D823" t="s">
        <v>2397</v>
      </c>
    </row>
    <row r="824" spans="1:4">
      <c r="A824" s="1062">
        <v>823</v>
      </c>
      <c r="B824" t="s">
        <v>2398</v>
      </c>
      <c r="C824" t="s">
        <v>2400</v>
      </c>
      <c r="D824" t="s">
        <v>2401</v>
      </c>
    </row>
    <row r="825" spans="1:4">
      <c r="A825" s="1062">
        <v>824</v>
      </c>
      <c r="B825" t="s">
        <v>2398</v>
      </c>
      <c r="C825" t="s">
        <v>2402</v>
      </c>
      <c r="D825" t="s">
        <v>2403</v>
      </c>
    </row>
    <row r="826" spans="1:4">
      <c r="A826" s="1062">
        <v>825</v>
      </c>
      <c r="B826" t="s">
        <v>2398</v>
      </c>
      <c r="C826" t="s">
        <v>2404</v>
      </c>
      <c r="D826" t="s">
        <v>2405</v>
      </c>
    </row>
    <row r="827" spans="1:4">
      <c r="A827" s="1062">
        <v>826</v>
      </c>
      <c r="B827" t="s">
        <v>2398</v>
      </c>
      <c r="C827" t="s">
        <v>2406</v>
      </c>
      <c r="D827" t="s">
        <v>2407</v>
      </c>
    </row>
    <row r="828" spans="1:4">
      <c r="A828" s="1062">
        <v>827</v>
      </c>
      <c r="B828" t="s">
        <v>2398</v>
      </c>
      <c r="C828" t="s">
        <v>2408</v>
      </c>
      <c r="D828" t="s">
        <v>2409</v>
      </c>
    </row>
    <row r="829" spans="1:4">
      <c r="A829" s="1062">
        <v>828</v>
      </c>
      <c r="B829" t="s">
        <v>2398</v>
      </c>
      <c r="C829" t="s">
        <v>2410</v>
      </c>
      <c r="D829" t="s">
        <v>2411</v>
      </c>
    </row>
    <row r="830" spans="1:4">
      <c r="A830" s="1062">
        <v>829</v>
      </c>
      <c r="B830" t="s">
        <v>2398</v>
      </c>
      <c r="C830" t="s">
        <v>2412</v>
      </c>
      <c r="D830" t="s">
        <v>2413</v>
      </c>
    </row>
    <row r="831" spans="1:4">
      <c r="A831" s="1062">
        <v>830</v>
      </c>
      <c r="B831" t="s">
        <v>2398</v>
      </c>
      <c r="C831" t="s">
        <v>2414</v>
      </c>
      <c r="D831" t="s">
        <v>2415</v>
      </c>
    </row>
    <row r="832" spans="1:4">
      <c r="A832" s="1062">
        <v>831</v>
      </c>
      <c r="B832" t="s">
        <v>2398</v>
      </c>
      <c r="C832" t="s">
        <v>2416</v>
      </c>
      <c r="D832" t="s">
        <v>2417</v>
      </c>
    </row>
    <row r="833" spans="1:4">
      <c r="A833" s="1062">
        <v>832</v>
      </c>
      <c r="B833" t="s">
        <v>2398</v>
      </c>
      <c r="C833" t="s">
        <v>1435</v>
      </c>
      <c r="D833" t="s">
        <v>2418</v>
      </c>
    </row>
    <row r="834" spans="1:4">
      <c r="A834" s="1062">
        <v>833</v>
      </c>
      <c r="B834" t="s">
        <v>2398</v>
      </c>
      <c r="C834" t="s">
        <v>1847</v>
      </c>
      <c r="D834" t="s">
        <v>2419</v>
      </c>
    </row>
    <row r="835" spans="1:4">
      <c r="A835" s="1062">
        <v>834</v>
      </c>
      <c r="B835" t="s">
        <v>2398</v>
      </c>
      <c r="C835" t="s">
        <v>2290</v>
      </c>
      <c r="D835" t="s">
        <v>2420</v>
      </c>
    </row>
    <row r="836" spans="1:4">
      <c r="A836" s="1062">
        <v>835</v>
      </c>
      <c r="B836" t="s">
        <v>2398</v>
      </c>
      <c r="C836" t="s">
        <v>2421</v>
      </c>
      <c r="D836" t="s">
        <v>2422</v>
      </c>
    </row>
    <row r="837" spans="1:4">
      <c r="A837" s="1062">
        <v>836</v>
      </c>
      <c r="B837" t="s">
        <v>2398</v>
      </c>
      <c r="C837" t="s">
        <v>2398</v>
      </c>
      <c r="D837" t="s">
        <v>2399</v>
      </c>
    </row>
    <row r="838" spans="1:4">
      <c r="A838" s="1062">
        <v>837</v>
      </c>
      <c r="B838" t="s">
        <v>2398</v>
      </c>
      <c r="C838" t="s">
        <v>2423</v>
      </c>
      <c r="D838" t="s">
        <v>2424</v>
      </c>
    </row>
    <row r="839" spans="1:4">
      <c r="A839" s="1062">
        <v>838</v>
      </c>
      <c r="B839" t="s">
        <v>2398</v>
      </c>
      <c r="C839" t="s">
        <v>2425</v>
      </c>
      <c r="D839" t="s">
        <v>2426</v>
      </c>
    </row>
    <row r="840" spans="1:4">
      <c r="A840" s="1062">
        <v>839</v>
      </c>
      <c r="B840" t="s">
        <v>2398</v>
      </c>
      <c r="C840" t="s">
        <v>2427</v>
      </c>
      <c r="D840" t="s">
        <v>2428</v>
      </c>
    </row>
    <row r="841" spans="1:4">
      <c r="A841" s="1062">
        <v>840</v>
      </c>
      <c r="B841" t="s">
        <v>2398</v>
      </c>
      <c r="C841" t="s">
        <v>2429</v>
      </c>
      <c r="D841" t="s">
        <v>2430</v>
      </c>
    </row>
    <row r="842" spans="1:4">
      <c r="A842" s="1062">
        <v>841</v>
      </c>
      <c r="B842" t="s">
        <v>2431</v>
      </c>
      <c r="C842" t="s">
        <v>2433</v>
      </c>
      <c r="D842" t="s">
        <v>2434</v>
      </c>
    </row>
    <row r="843" spans="1:4">
      <c r="A843" s="1062">
        <v>842</v>
      </c>
      <c r="B843" t="s">
        <v>2431</v>
      </c>
      <c r="C843" t="s">
        <v>2435</v>
      </c>
      <c r="D843" t="s">
        <v>2436</v>
      </c>
    </row>
    <row r="844" spans="1:4">
      <c r="A844" s="1062">
        <v>843</v>
      </c>
      <c r="B844" t="s">
        <v>2431</v>
      </c>
      <c r="C844" t="s">
        <v>1143</v>
      </c>
      <c r="D844" t="s">
        <v>2437</v>
      </c>
    </row>
    <row r="845" spans="1:4">
      <c r="A845" s="1062">
        <v>844</v>
      </c>
      <c r="B845" t="s">
        <v>2431</v>
      </c>
      <c r="C845" t="s">
        <v>2438</v>
      </c>
      <c r="D845" t="s">
        <v>2439</v>
      </c>
    </row>
    <row r="846" spans="1:4">
      <c r="A846" s="1062">
        <v>845</v>
      </c>
      <c r="B846" t="s">
        <v>2431</v>
      </c>
      <c r="C846" t="s">
        <v>2440</v>
      </c>
      <c r="D846" t="s">
        <v>2441</v>
      </c>
    </row>
    <row r="847" spans="1:4">
      <c r="A847" s="1062">
        <v>846</v>
      </c>
      <c r="B847" t="s">
        <v>2431</v>
      </c>
      <c r="C847" t="s">
        <v>2442</v>
      </c>
      <c r="D847" t="s">
        <v>2443</v>
      </c>
    </row>
    <row r="848" spans="1:4">
      <c r="A848" s="1062">
        <v>847</v>
      </c>
      <c r="B848" t="s">
        <v>2431</v>
      </c>
      <c r="C848" t="s">
        <v>2444</v>
      </c>
      <c r="D848" t="s">
        <v>2445</v>
      </c>
    </row>
    <row r="849" spans="1:4">
      <c r="A849" s="1062">
        <v>848</v>
      </c>
      <c r="B849" t="s">
        <v>2431</v>
      </c>
      <c r="C849" t="s">
        <v>2446</v>
      </c>
      <c r="D849" t="s">
        <v>2447</v>
      </c>
    </row>
    <row r="850" spans="1:4">
      <c r="A850" s="1062">
        <v>849</v>
      </c>
      <c r="B850" t="s">
        <v>2431</v>
      </c>
      <c r="C850" t="s">
        <v>2448</v>
      </c>
      <c r="D850" t="s">
        <v>2449</v>
      </c>
    </row>
    <row r="851" spans="1:4">
      <c r="A851" s="1062">
        <v>850</v>
      </c>
      <c r="B851" t="s">
        <v>2431</v>
      </c>
      <c r="C851" t="s">
        <v>2450</v>
      </c>
      <c r="D851" t="s">
        <v>2451</v>
      </c>
    </row>
    <row r="852" spans="1:4">
      <c r="A852" s="1062">
        <v>851</v>
      </c>
      <c r="B852" t="s">
        <v>2431</v>
      </c>
      <c r="C852" t="s">
        <v>2452</v>
      </c>
      <c r="D852" t="s">
        <v>2453</v>
      </c>
    </row>
    <row r="853" spans="1:4">
      <c r="A853" s="1062">
        <v>852</v>
      </c>
      <c r="B853" t="s">
        <v>2431</v>
      </c>
      <c r="C853" t="s">
        <v>2454</v>
      </c>
      <c r="D853" t="s">
        <v>2455</v>
      </c>
    </row>
    <row r="854" spans="1:4">
      <c r="A854" s="1062">
        <v>853</v>
      </c>
      <c r="B854" t="s">
        <v>2431</v>
      </c>
      <c r="C854" t="s">
        <v>2456</v>
      </c>
      <c r="D854" t="s">
        <v>2457</v>
      </c>
    </row>
    <row r="855" spans="1:4">
      <c r="A855" s="1062">
        <v>854</v>
      </c>
      <c r="B855" t="s">
        <v>2431</v>
      </c>
      <c r="C855" t="s">
        <v>2458</v>
      </c>
      <c r="D855" t="s">
        <v>2459</v>
      </c>
    </row>
    <row r="856" spans="1:4">
      <c r="A856" s="1062">
        <v>855</v>
      </c>
      <c r="B856" t="s">
        <v>2431</v>
      </c>
      <c r="C856" t="s">
        <v>2460</v>
      </c>
      <c r="D856" t="s">
        <v>2461</v>
      </c>
    </row>
    <row r="857" spans="1:4">
      <c r="A857" s="1062">
        <v>856</v>
      </c>
      <c r="B857" t="s">
        <v>2431</v>
      </c>
      <c r="C857" t="s">
        <v>2462</v>
      </c>
      <c r="D857" t="s">
        <v>2463</v>
      </c>
    </row>
    <row r="858" spans="1:4">
      <c r="A858" s="1062">
        <v>857</v>
      </c>
      <c r="B858" t="s">
        <v>2431</v>
      </c>
      <c r="C858" t="s">
        <v>2464</v>
      </c>
      <c r="D858" t="s">
        <v>2465</v>
      </c>
    </row>
    <row r="859" spans="1:4">
      <c r="A859" s="1062">
        <v>858</v>
      </c>
      <c r="B859" t="s">
        <v>2431</v>
      </c>
      <c r="C859" t="s">
        <v>1845</v>
      </c>
      <c r="D859" t="s">
        <v>2466</v>
      </c>
    </row>
    <row r="860" spans="1:4">
      <c r="A860" s="1062">
        <v>859</v>
      </c>
      <c r="B860" t="s">
        <v>2431</v>
      </c>
      <c r="C860" t="s">
        <v>2467</v>
      </c>
      <c r="D860" t="s">
        <v>2468</v>
      </c>
    </row>
    <row r="861" spans="1:4">
      <c r="A861" s="1062">
        <v>860</v>
      </c>
      <c r="B861" t="s">
        <v>2431</v>
      </c>
      <c r="C861" t="s">
        <v>2431</v>
      </c>
      <c r="D861" t="s">
        <v>2432</v>
      </c>
    </row>
    <row r="862" spans="1:4">
      <c r="A862" s="1062">
        <v>861</v>
      </c>
      <c r="B862" t="s">
        <v>2431</v>
      </c>
      <c r="C862" t="s">
        <v>2469</v>
      </c>
      <c r="D862" t="s">
        <v>2470</v>
      </c>
    </row>
    <row r="863" spans="1:4">
      <c r="A863" s="1062">
        <v>862</v>
      </c>
      <c r="B863" t="s">
        <v>2431</v>
      </c>
      <c r="C863" t="s">
        <v>1710</v>
      </c>
      <c r="D863" t="s">
        <v>2471</v>
      </c>
    </row>
    <row r="864" spans="1:4">
      <c r="A864" s="1062">
        <v>863</v>
      </c>
      <c r="B864" t="s">
        <v>2472</v>
      </c>
      <c r="C864" t="s">
        <v>2474</v>
      </c>
      <c r="D864" t="s">
        <v>2475</v>
      </c>
    </row>
    <row r="865" spans="1:4">
      <c r="A865" s="1062">
        <v>864</v>
      </c>
      <c r="B865" t="s">
        <v>2472</v>
      </c>
      <c r="C865" t="s">
        <v>2476</v>
      </c>
      <c r="D865" t="s">
        <v>2477</v>
      </c>
    </row>
    <row r="866" spans="1:4">
      <c r="A866" s="1062">
        <v>865</v>
      </c>
      <c r="B866" t="s">
        <v>2472</v>
      </c>
      <c r="C866" t="s">
        <v>2478</v>
      </c>
      <c r="D866" t="s">
        <v>2479</v>
      </c>
    </row>
    <row r="867" spans="1:4">
      <c r="A867" s="1062">
        <v>866</v>
      </c>
      <c r="B867" t="s">
        <v>2472</v>
      </c>
      <c r="C867" t="s">
        <v>2480</v>
      </c>
      <c r="D867" t="s">
        <v>2481</v>
      </c>
    </row>
    <row r="868" spans="1:4">
      <c r="A868" s="1062">
        <v>867</v>
      </c>
      <c r="B868" t="s">
        <v>2472</v>
      </c>
      <c r="C868" t="s">
        <v>2482</v>
      </c>
      <c r="D868" t="s">
        <v>2483</v>
      </c>
    </row>
    <row r="869" spans="1:4">
      <c r="A869" s="1062">
        <v>868</v>
      </c>
      <c r="B869" t="s">
        <v>2472</v>
      </c>
      <c r="C869" t="s">
        <v>2484</v>
      </c>
      <c r="D869" t="s">
        <v>2485</v>
      </c>
    </row>
    <row r="870" spans="1:4">
      <c r="A870" s="1062">
        <v>869</v>
      </c>
      <c r="B870" t="s">
        <v>2472</v>
      </c>
      <c r="C870" t="s">
        <v>2486</v>
      </c>
      <c r="D870" t="s">
        <v>2487</v>
      </c>
    </row>
    <row r="871" spans="1:4">
      <c r="A871" s="1062">
        <v>870</v>
      </c>
      <c r="B871" t="s">
        <v>2472</v>
      </c>
      <c r="C871" t="s">
        <v>2488</v>
      </c>
      <c r="D871" t="s">
        <v>2489</v>
      </c>
    </row>
    <row r="872" spans="1:4">
      <c r="A872" s="1062">
        <v>871</v>
      </c>
      <c r="B872" t="s">
        <v>2472</v>
      </c>
      <c r="C872" t="s">
        <v>2490</v>
      </c>
      <c r="D872" t="s">
        <v>2491</v>
      </c>
    </row>
    <row r="873" spans="1:4">
      <c r="A873" s="1062">
        <v>872</v>
      </c>
      <c r="B873" t="s">
        <v>2472</v>
      </c>
      <c r="C873" t="s">
        <v>2492</v>
      </c>
      <c r="D873" t="s">
        <v>2493</v>
      </c>
    </row>
    <row r="874" spans="1:4">
      <c r="A874" s="1062">
        <v>873</v>
      </c>
      <c r="B874" t="s">
        <v>2472</v>
      </c>
      <c r="C874" t="s">
        <v>2494</v>
      </c>
      <c r="D874" t="s">
        <v>2495</v>
      </c>
    </row>
    <row r="875" spans="1:4">
      <c r="A875" s="1062">
        <v>874</v>
      </c>
      <c r="B875" t="s">
        <v>2472</v>
      </c>
      <c r="C875" t="s">
        <v>2496</v>
      </c>
      <c r="D875" t="s">
        <v>2497</v>
      </c>
    </row>
    <row r="876" spans="1:4">
      <c r="A876" s="1062">
        <v>875</v>
      </c>
      <c r="B876" t="s">
        <v>2472</v>
      </c>
      <c r="C876" t="s">
        <v>2498</v>
      </c>
      <c r="D876" t="s">
        <v>2499</v>
      </c>
    </row>
    <row r="877" spans="1:4">
      <c r="A877" s="1062">
        <v>876</v>
      </c>
      <c r="B877" t="s">
        <v>2472</v>
      </c>
      <c r="C877" t="s">
        <v>2500</v>
      </c>
      <c r="D877" t="s">
        <v>2501</v>
      </c>
    </row>
    <row r="878" spans="1:4">
      <c r="A878" s="1062">
        <v>877</v>
      </c>
      <c r="B878" t="s">
        <v>2472</v>
      </c>
      <c r="C878" t="s">
        <v>2502</v>
      </c>
      <c r="D878" t="s">
        <v>2503</v>
      </c>
    </row>
    <row r="879" spans="1:4">
      <c r="A879" s="1062">
        <v>878</v>
      </c>
      <c r="B879" t="s">
        <v>2472</v>
      </c>
      <c r="C879" t="s">
        <v>2504</v>
      </c>
      <c r="D879" t="s">
        <v>2505</v>
      </c>
    </row>
    <row r="880" spans="1:4">
      <c r="A880" s="1062">
        <v>879</v>
      </c>
      <c r="B880" t="s">
        <v>2472</v>
      </c>
      <c r="C880" t="s">
        <v>1119</v>
      </c>
      <c r="D880" t="s">
        <v>2506</v>
      </c>
    </row>
    <row r="881" spans="1:4">
      <c r="A881" s="1062">
        <v>880</v>
      </c>
      <c r="B881" t="s">
        <v>2472</v>
      </c>
      <c r="C881" t="s">
        <v>2507</v>
      </c>
      <c r="D881" t="s">
        <v>2508</v>
      </c>
    </row>
    <row r="882" spans="1:4">
      <c r="A882" s="1062">
        <v>881</v>
      </c>
      <c r="B882" t="s">
        <v>2472</v>
      </c>
      <c r="C882" t="s">
        <v>2509</v>
      </c>
      <c r="D882" t="s">
        <v>2510</v>
      </c>
    </row>
    <row r="883" spans="1:4">
      <c r="A883" s="1062">
        <v>882</v>
      </c>
      <c r="B883" t="s">
        <v>2472</v>
      </c>
      <c r="C883" t="s">
        <v>2511</v>
      </c>
      <c r="D883" t="s">
        <v>2512</v>
      </c>
    </row>
    <row r="884" spans="1:4">
      <c r="A884" s="1062">
        <v>883</v>
      </c>
      <c r="B884" t="s">
        <v>2472</v>
      </c>
      <c r="C884" t="s">
        <v>2513</v>
      </c>
      <c r="D884" t="s">
        <v>2514</v>
      </c>
    </row>
    <row r="885" spans="1:4">
      <c r="A885" s="1062">
        <v>884</v>
      </c>
      <c r="B885" t="s">
        <v>2472</v>
      </c>
      <c r="C885" t="s">
        <v>2472</v>
      </c>
      <c r="D885" t="s">
        <v>2473</v>
      </c>
    </row>
    <row r="886" spans="1:4">
      <c r="A886" s="1062">
        <v>885</v>
      </c>
      <c r="B886" t="s">
        <v>2472</v>
      </c>
      <c r="C886" t="s">
        <v>2515</v>
      </c>
      <c r="D886" t="s">
        <v>2516</v>
      </c>
    </row>
    <row r="887" spans="1:4">
      <c r="A887" s="1062">
        <v>886</v>
      </c>
      <c r="B887" t="s">
        <v>2472</v>
      </c>
      <c r="C887" t="s">
        <v>2517</v>
      </c>
      <c r="D887" t="s">
        <v>2518</v>
      </c>
    </row>
    <row r="888" spans="1:4">
      <c r="A888" s="1062">
        <v>887</v>
      </c>
      <c r="B888" t="s">
        <v>2519</v>
      </c>
      <c r="C888" t="s">
        <v>2521</v>
      </c>
      <c r="D888" t="s">
        <v>2522</v>
      </c>
    </row>
    <row r="889" spans="1:4">
      <c r="A889" s="1062">
        <v>888</v>
      </c>
      <c r="B889" t="s">
        <v>2519</v>
      </c>
      <c r="C889" t="s">
        <v>2523</v>
      </c>
      <c r="D889" t="s">
        <v>2524</v>
      </c>
    </row>
    <row r="890" spans="1:4">
      <c r="A890" s="1062">
        <v>889</v>
      </c>
      <c r="B890" t="s">
        <v>2519</v>
      </c>
      <c r="C890" t="s">
        <v>2525</v>
      </c>
      <c r="D890" t="s">
        <v>2526</v>
      </c>
    </row>
    <row r="891" spans="1:4">
      <c r="A891" s="1062">
        <v>890</v>
      </c>
      <c r="B891" t="s">
        <v>2519</v>
      </c>
      <c r="C891" t="s">
        <v>2527</v>
      </c>
      <c r="D891" t="s">
        <v>2528</v>
      </c>
    </row>
    <row r="892" spans="1:4">
      <c r="A892" s="1062">
        <v>891</v>
      </c>
      <c r="B892" t="s">
        <v>2519</v>
      </c>
      <c r="C892" t="s">
        <v>2529</v>
      </c>
      <c r="D892" t="s">
        <v>2530</v>
      </c>
    </row>
    <row r="893" spans="1:4">
      <c r="A893" s="1062">
        <v>892</v>
      </c>
      <c r="B893" t="s">
        <v>2519</v>
      </c>
      <c r="C893" t="s">
        <v>2531</v>
      </c>
      <c r="D893" t="s">
        <v>2532</v>
      </c>
    </row>
    <row r="894" spans="1:4">
      <c r="A894" s="1062">
        <v>893</v>
      </c>
      <c r="B894" t="s">
        <v>2519</v>
      </c>
      <c r="C894" t="s">
        <v>2533</v>
      </c>
      <c r="D894" t="s">
        <v>2534</v>
      </c>
    </row>
    <row r="895" spans="1:4">
      <c r="A895" s="1062">
        <v>894</v>
      </c>
      <c r="B895" t="s">
        <v>2519</v>
      </c>
      <c r="C895" t="s">
        <v>2535</v>
      </c>
      <c r="D895" t="s">
        <v>2536</v>
      </c>
    </row>
    <row r="896" spans="1:4">
      <c r="A896" s="1062">
        <v>895</v>
      </c>
      <c r="B896" t="s">
        <v>2519</v>
      </c>
      <c r="C896" t="s">
        <v>2537</v>
      </c>
      <c r="D896" t="s">
        <v>2538</v>
      </c>
    </row>
    <row r="897" spans="1:4">
      <c r="A897" s="1062">
        <v>896</v>
      </c>
      <c r="B897" t="s">
        <v>2519</v>
      </c>
      <c r="C897" t="s">
        <v>2539</v>
      </c>
      <c r="D897" t="s">
        <v>2540</v>
      </c>
    </row>
    <row r="898" spans="1:4">
      <c r="A898" s="1062">
        <v>897</v>
      </c>
      <c r="B898" t="s">
        <v>2519</v>
      </c>
      <c r="C898" t="s">
        <v>2519</v>
      </c>
      <c r="D898" t="s">
        <v>2520</v>
      </c>
    </row>
    <row r="899" spans="1:4">
      <c r="A899" s="1062">
        <v>898</v>
      </c>
      <c r="B899" t="s">
        <v>2519</v>
      </c>
      <c r="C899" t="s">
        <v>2541</v>
      </c>
      <c r="D899" t="s">
        <v>2542</v>
      </c>
    </row>
    <row r="900" spans="1:4">
      <c r="A900" s="1062">
        <v>899</v>
      </c>
      <c r="B900" t="s">
        <v>2519</v>
      </c>
      <c r="C900" t="s">
        <v>2543</v>
      </c>
      <c r="D900" t="s">
        <v>2544</v>
      </c>
    </row>
    <row r="901" spans="1:4">
      <c r="A901" s="1062">
        <v>900</v>
      </c>
      <c r="B901" t="s">
        <v>2519</v>
      </c>
      <c r="C901" t="s">
        <v>2545</v>
      </c>
      <c r="D901" t="s">
        <v>2546</v>
      </c>
    </row>
    <row r="902" spans="1:4">
      <c r="A902" s="1062">
        <v>901</v>
      </c>
      <c r="B902" t="s">
        <v>2547</v>
      </c>
      <c r="C902" t="s">
        <v>2549</v>
      </c>
      <c r="D902" t="s">
        <v>2550</v>
      </c>
    </row>
    <row r="903" spans="1:4">
      <c r="A903" s="1062">
        <v>902</v>
      </c>
      <c r="B903" t="s">
        <v>2547</v>
      </c>
      <c r="C903" t="s">
        <v>2551</v>
      </c>
      <c r="D903" t="s">
        <v>2552</v>
      </c>
    </row>
    <row r="904" spans="1:4">
      <c r="A904" s="1062">
        <v>903</v>
      </c>
      <c r="B904" t="s">
        <v>2547</v>
      </c>
      <c r="C904" t="s">
        <v>2553</v>
      </c>
      <c r="D904" t="s">
        <v>2554</v>
      </c>
    </row>
    <row r="905" spans="1:4">
      <c r="A905" s="1062">
        <v>904</v>
      </c>
      <c r="B905" t="s">
        <v>2547</v>
      </c>
      <c r="C905" t="s">
        <v>2555</v>
      </c>
      <c r="D905" t="s">
        <v>2556</v>
      </c>
    </row>
    <row r="906" spans="1:4">
      <c r="A906" s="1062">
        <v>905</v>
      </c>
      <c r="B906" t="s">
        <v>2547</v>
      </c>
      <c r="C906" t="s">
        <v>2557</v>
      </c>
      <c r="D906" t="s">
        <v>2558</v>
      </c>
    </row>
    <row r="907" spans="1:4">
      <c r="A907" s="1062">
        <v>906</v>
      </c>
      <c r="B907" t="s">
        <v>2547</v>
      </c>
      <c r="C907" t="s">
        <v>2559</v>
      </c>
      <c r="D907" t="s">
        <v>2560</v>
      </c>
    </row>
    <row r="908" spans="1:4">
      <c r="A908" s="1062">
        <v>907</v>
      </c>
      <c r="B908" t="s">
        <v>2547</v>
      </c>
      <c r="C908" t="s">
        <v>2561</v>
      </c>
      <c r="D908" t="s">
        <v>2562</v>
      </c>
    </row>
    <row r="909" spans="1:4">
      <c r="A909" s="1062">
        <v>908</v>
      </c>
      <c r="B909" t="s">
        <v>2547</v>
      </c>
      <c r="C909" t="s">
        <v>2563</v>
      </c>
      <c r="D909" t="s">
        <v>2564</v>
      </c>
    </row>
    <row r="910" spans="1:4">
      <c r="A910" s="1062">
        <v>909</v>
      </c>
      <c r="B910" t="s">
        <v>2547</v>
      </c>
      <c r="C910" t="s">
        <v>2565</v>
      </c>
      <c r="D910" t="s">
        <v>2566</v>
      </c>
    </row>
    <row r="911" spans="1:4">
      <c r="A911" s="1062">
        <v>910</v>
      </c>
      <c r="B911" t="s">
        <v>2547</v>
      </c>
      <c r="C911" t="s">
        <v>1537</v>
      </c>
      <c r="D911" t="s">
        <v>2567</v>
      </c>
    </row>
    <row r="912" spans="1:4">
      <c r="A912" s="1062">
        <v>911</v>
      </c>
      <c r="B912" t="s">
        <v>2547</v>
      </c>
      <c r="C912" t="s">
        <v>2568</v>
      </c>
      <c r="D912" t="s">
        <v>2569</v>
      </c>
    </row>
    <row r="913" spans="1:4">
      <c r="A913" s="1062">
        <v>912</v>
      </c>
      <c r="B913" t="s">
        <v>2547</v>
      </c>
      <c r="C913" t="s">
        <v>2570</v>
      </c>
      <c r="D913" t="s">
        <v>2571</v>
      </c>
    </row>
    <row r="914" spans="1:4">
      <c r="A914" s="1062">
        <v>913</v>
      </c>
      <c r="B914" t="s">
        <v>2547</v>
      </c>
      <c r="C914" t="s">
        <v>2572</v>
      </c>
      <c r="D914" t="s">
        <v>2573</v>
      </c>
    </row>
    <row r="915" spans="1:4">
      <c r="A915" s="1062">
        <v>914</v>
      </c>
      <c r="B915" t="s">
        <v>2547</v>
      </c>
      <c r="C915" t="s">
        <v>2574</v>
      </c>
      <c r="D915" t="s">
        <v>2575</v>
      </c>
    </row>
    <row r="916" spans="1:4">
      <c r="A916" s="1062">
        <v>915</v>
      </c>
      <c r="B916" t="s">
        <v>2547</v>
      </c>
      <c r="C916" t="s">
        <v>2576</v>
      </c>
      <c r="D916" t="s">
        <v>2577</v>
      </c>
    </row>
    <row r="917" spans="1:4">
      <c r="A917" s="1062">
        <v>916</v>
      </c>
      <c r="B917" t="s">
        <v>2547</v>
      </c>
      <c r="C917" t="s">
        <v>2578</v>
      </c>
      <c r="D917" t="s">
        <v>2579</v>
      </c>
    </row>
    <row r="918" spans="1:4">
      <c r="A918" s="1062">
        <v>917</v>
      </c>
      <c r="B918" t="s">
        <v>2547</v>
      </c>
      <c r="C918" t="s">
        <v>2547</v>
      </c>
      <c r="D918" t="s">
        <v>2548</v>
      </c>
    </row>
    <row r="919" spans="1:4">
      <c r="A919" s="1062">
        <v>918</v>
      </c>
      <c r="B919" t="s">
        <v>2547</v>
      </c>
      <c r="C919" t="s">
        <v>1177</v>
      </c>
      <c r="D919" t="s">
        <v>2580</v>
      </c>
    </row>
    <row r="920" spans="1:4">
      <c r="A920" s="1062">
        <v>919</v>
      </c>
      <c r="B920" t="s">
        <v>2547</v>
      </c>
      <c r="C920" t="s">
        <v>2581</v>
      </c>
      <c r="D920" t="s">
        <v>2582</v>
      </c>
    </row>
    <row r="921" spans="1:4">
      <c r="A921" s="1062">
        <v>920</v>
      </c>
      <c r="B921" t="s">
        <v>2583</v>
      </c>
      <c r="C921" t="s">
        <v>2585</v>
      </c>
      <c r="D921" t="s">
        <v>2586</v>
      </c>
    </row>
    <row r="922" spans="1:4">
      <c r="A922" s="1062">
        <v>921</v>
      </c>
      <c r="B922" t="s">
        <v>2583</v>
      </c>
      <c r="C922" t="s">
        <v>2587</v>
      </c>
      <c r="D922" t="s">
        <v>2588</v>
      </c>
    </row>
    <row r="923" spans="1:4">
      <c r="A923" s="1062">
        <v>922</v>
      </c>
      <c r="B923" t="s">
        <v>2583</v>
      </c>
      <c r="C923" t="s">
        <v>2589</v>
      </c>
      <c r="D923" t="s">
        <v>2590</v>
      </c>
    </row>
    <row r="924" spans="1:4">
      <c r="A924" s="1062">
        <v>923</v>
      </c>
      <c r="B924" t="s">
        <v>2583</v>
      </c>
      <c r="C924" t="s">
        <v>2591</v>
      </c>
      <c r="D924" t="s">
        <v>2592</v>
      </c>
    </row>
    <row r="925" spans="1:4">
      <c r="A925" s="1062">
        <v>924</v>
      </c>
      <c r="B925" t="s">
        <v>2583</v>
      </c>
      <c r="C925" t="s">
        <v>2593</v>
      </c>
      <c r="D925" t="s">
        <v>2594</v>
      </c>
    </row>
    <row r="926" spans="1:4">
      <c r="A926" s="1062">
        <v>925</v>
      </c>
      <c r="B926" t="s">
        <v>2583</v>
      </c>
      <c r="C926" t="s">
        <v>2595</v>
      </c>
      <c r="D926" t="s">
        <v>2596</v>
      </c>
    </row>
    <row r="927" spans="1:4">
      <c r="A927" s="1062">
        <v>926</v>
      </c>
      <c r="B927" t="s">
        <v>2583</v>
      </c>
      <c r="C927" t="s">
        <v>2597</v>
      </c>
      <c r="D927" t="s">
        <v>2598</v>
      </c>
    </row>
    <row r="928" spans="1:4">
      <c r="A928" s="1062">
        <v>927</v>
      </c>
      <c r="B928" t="s">
        <v>2583</v>
      </c>
      <c r="C928" t="s">
        <v>2599</v>
      </c>
      <c r="D928" t="s">
        <v>2600</v>
      </c>
    </row>
    <row r="929" spans="1:4">
      <c r="A929" s="1062">
        <v>928</v>
      </c>
      <c r="B929" t="s">
        <v>2583</v>
      </c>
      <c r="C929" t="s">
        <v>2601</v>
      </c>
      <c r="D929" t="s">
        <v>2602</v>
      </c>
    </row>
    <row r="930" spans="1:4">
      <c r="A930" s="1062">
        <v>929</v>
      </c>
      <c r="B930" t="s">
        <v>2583</v>
      </c>
      <c r="C930" t="s">
        <v>2603</v>
      </c>
      <c r="D930" t="s">
        <v>2604</v>
      </c>
    </row>
    <row r="931" spans="1:4">
      <c r="A931" s="1062">
        <v>930</v>
      </c>
      <c r="B931" t="s">
        <v>2583</v>
      </c>
      <c r="C931" t="s">
        <v>2605</v>
      </c>
      <c r="D931" t="s">
        <v>2606</v>
      </c>
    </row>
    <row r="932" spans="1:4">
      <c r="A932" s="1062">
        <v>931</v>
      </c>
      <c r="B932" t="s">
        <v>2583</v>
      </c>
      <c r="C932" t="s">
        <v>2607</v>
      </c>
      <c r="D932" t="s">
        <v>2608</v>
      </c>
    </row>
    <row r="933" spans="1:4">
      <c r="A933" s="1062">
        <v>932</v>
      </c>
      <c r="B933" t="s">
        <v>2583</v>
      </c>
      <c r="C933" t="s">
        <v>2609</v>
      </c>
      <c r="D933" t="s">
        <v>2610</v>
      </c>
    </row>
    <row r="934" spans="1:4">
      <c r="A934" s="1062">
        <v>933</v>
      </c>
      <c r="B934" t="s">
        <v>2583</v>
      </c>
      <c r="C934" t="s">
        <v>2611</v>
      </c>
      <c r="D934" t="s">
        <v>2612</v>
      </c>
    </row>
    <row r="935" spans="1:4">
      <c r="A935" s="1062">
        <v>934</v>
      </c>
      <c r="B935" t="s">
        <v>2583</v>
      </c>
      <c r="C935" t="s">
        <v>2613</v>
      </c>
      <c r="D935" t="s">
        <v>2614</v>
      </c>
    </row>
    <row r="936" spans="1:4">
      <c r="A936" s="1062">
        <v>935</v>
      </c>
      <c r="B936" t="s">
        <v>2583</v>
      </c>
      <c r="C936" t="s">
        <v>2615</v>
      </c>
      <c r="D936" t="s">
        <v>2616</v>
      </c>
    </row>
    <row r="937" spans="1:4">
      <c r="A937" s="1062">
        <v>936</v>
      </c>
      <c r="B937" t="s">
        <v>2583</v>
      </c>
      <c r="C937" t="s">
        <v>2617</v>
      </c>
      <c r="D937" t="s">
        <v>2618</v>
      </c>
    </row>
    <row r="938" spans="1:4">
      <c r="A938" s="1062">
        <v>937</v>
      </c>
      <c r="B938" t="s">
        <v>2583</v>
      </c>
      <c r="C938" t="s">
        <v>2619</v>
      </c>
      <c r="D938" t="s">
        <v>2620</v>
      </c>
    </row>
    <row r="939" spans="1:4">
      <c r="A939" s="1062">
        <v>938</v>
      </c>
      <c r="B939" t="s">
        <v>2583</v>
      </c>
      <c r="C939" t="s">
        <v>2621</v>
      </c>
      <c r="D939" t="s">
        <v>2622</v>
      </c>
    </row>
    <row r="940" spans="1:4">
      <c r="A940" s="1062">
        <v>939</v>
      </c>
      <c r="B940" t="s">
        <v>2583</v>
      </c>
      <c r="C940" t="s">
        <v>2623</v>
      </c>
      <c r="D940" t="s">
        <v>2624</v>
      </c>
    </row>
    <row r="941" spans="1:4">
      <c r="A941" s="1062">
        <v>940</v>
      </c>
      <c r="B941" t="s">
        <v>2583</v>
      </c>
      <c r="C941" t="s">
        <v>2625</v>
      </c>
      <c r="D941" t="s">
        <v>2626</v>
      </c>
    </row>
    <row r="942" spans="1:4">
      <c r="A942" s="1062">
        <v>941</v>
      </c>
      <c r="B942" t="s">
        <v>2583</v>
      </c>
      <c r="C942" t="s">
        <v>2583</v>
      </c>
      <c r="D942" t="s">
        <v>2584</v>
      </c>
    </row>
    <row r="943" spans="1:4">
      <c r="A943" s="1062">
        <v>942</v>
      </c>
      <c r="B943" t="s">
        <v>2583</v>
      </c>
      <c r="C943" t="s">
        <v>2627</v>
      </c>
      <c r="D943" t="s">
        <v>2628</v>
      </c>
    </row>
    <row r="944" spans="1:4">
      <c r="A944" s="1062">
        <v>943</v>
      </c>
      <c r="B944" t="s">
        <v>2583</v>
      </c>
      <c r="C944" t="s">
        <v>2629</v>
      </c>
      <c r="D944" t="s">
        <v>2630</v>
      </c>
    </row>
    <row r="945" spans="1:4">
      <c r="A945" s="1062">
        <v>944</v>
      </c>
      <c r="B945" t="s">
        <v>2583</v>
      </c>
      <c r="C945" t="s">
        <v>2631</v>
      </c>
      <c r="D945" t="s">
        <v>2632</v>
      </c>
    </row>
    <row r="946" spans="1:4">
      <c r="A946" s="1062">
        <v>945</v>
      </c>
      <c r="B946" t="s">
        <v>2633</v>
      </c>
      <c r="C946" t="s">
        <v>2635</v>
      </c>
      <c r="D946" t="s">
        <v>2636</v>
      </c>
    </row>
    <row r="947" spans="1:4">
      <c r="A947" s="1062">
        <v>946</v>
      </c>
      <c r="B947" t="s">
        <v>2633</v>
      </c>
      <c r="C947" t="s">
        <v>1317</v>
      </c>
      <c r="D947" t="s">
        <v>2637</v>
      </c>
    </row>
    <row r="948" spans="1:4">
      <c r="A948" s="1062">
        <v>947</v>
      </c>
      <c r="B948" t="s">
        <v>2633</v>
      </c>
      <c r="C948" t="s">
        <v>2638</v>
      </c>
      <c r="D948" t="s">
        <v>2639</v>
      </c>
    </row>
    <row r="949" spans="1:4">
      <c r="A949" s="1062">
        <v>948</v>
      </c>
      <c r="B949" t="s">
        <v>2633</v>
      </c>
      <c r="C949" t="s">
        <v>2640</v>
      </c>
      <c r="D949" t="s">
        <v>2641</v>
      </c>
    </row>
    <row r="950" spans="1:4">
      <c r="A950" s="1062">
        <v>949</v>
      </c>
      <c r="B950" t="s">
        <v>2633</v>
      </c>
      <c r="C950" t="s">
        <v>2642</v>
      </c>
      <c r="D950" t="s">
        <v>2643</v>
      </c>
    </row>
    <row r="951" spans="1:4">
      <c r="A951" s="1062">
        <v>950</v>
      </c>
      <c r="B951" t="s">
        <v>2633</v>
      </c>
      <c r="C951" t="s">
        <v>2644</v>
      </c>
      <c r="D951" t="s">
        <v>2645</v>
      </c>
    </row>
    <row r="952" spans="1:4">
      <c r="A952" s="1062">
        <v>951</v>
      </c>
      <c r="B952" t="s">
        <v>2633</v>
      </c>
      <c r="C952" t="s">
        <v>2646</v>
      </c>
      <c r="D952" t="s">
        <v>2647</v>
      </c>
    </row>
    <row r="953" spans="1:4">
      <c r="A953" s="1062">
        <v>952</v>
      </c>
      <c r="B953" t="s">
        <v>2633</v>
      </c>
      <c r="C953" t="s">
        <v>2648</v>
      </c>
      <c r="D953" t="s">
        <v>2649</v>
      </c>
    </row>
    <row r="954" spans="1:4">
      <c r="A954" s="1062">
        <v>953</v>
      </c>
      <c r="B954" t="s">
        <v>2633</v>
      </c>
      <c r="C954" t="s">
        <v>2650</v>
      </c>
      <c r="D954" t="s">
        <v>2651</v>
      </c>
    </row>
    <row r="955" spans="1:4">
      <c r="A955" s="1062">
        <v>954</v>
      </c>
      <c r="B955" t="s">
        <v>2633</v>
      </c>
      <c r="C955" t="s">
        <v>2633</v>
      </c>
      <c r="D955" t="s">
        <v>2634</v>
      </c>
    </row>
    <row r="956" spans="1:4">
      <c r="A956" s="1062">
        <v>955</v>
      </c>
      <c r="B956" t="s">
        <v>2633</v>
      </c>
      <c r="C956" t="s">
        <v>2652</v>
      </c>
      <c r="D956" t="s">
        <v>2653</v>
      </c>
    </row>
    <row r="957" spans="1:4">
      <c r="A957" s="1062">
        <v>956</v>
      </c>
      <c r="B957" t="s">
        <v>2633</v>
      </c>
      <c r="C957" t="s">
        <v>2654</v>
      </c>
      <c r="D957" t="s">
        <v>2655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F61" sqref="F6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713</v>
      </c>
      <c r="E5" s="1162"/>
      <c r="F5" s="1162"/>
      <c r="G5" s="1162"/>
      <c r="H5" s="1162"/>
      <c r="I5" s="1162"/>
      <c r="J5" s="1163"/>
      <c r="K5" s="437"/>
      <c r="L5" s="176"/>
      <c r="M5" s="176"/>
      <c r="N5" s="176"/>
      <c r="O5" s="176"/>
      <c r="P5" s="176"/>
      <c r="Q5" s="176"/>
      <c r="R5" s="176"/>
      <c r="S5" s="569"/>
      <c r="T5" s="569"/>
      <c r="U5" s="569"/>
      <c r="V5" s="569"/>
      <c r="W5" s="176"/>
    </row>
    <row r="6" spans="1:24" s="470" customFormat="1" ht="3" customHeight="1">
      <c r="A6" s="312"/>
      <c r="B6" s="312"/>
      <c r="D6" s="1193"/>
      <c r="E6" s="1194"/>
      <c r="F6" s="1194"/>
      <c r="G6" s="1194"/>
      <c r="H6" s="1194"/>
      <c r="I6" s="1194"/>
      <c r="J6" s="1195"/>
      <c r="S6" s="647"/>
      <c r="T6" s="647"/>
      <c r="U6" s="647"/>
      <c r="V6" s="647"/>
    </row>
    <row r="7" spans="1:24" s="470" customFormat="1" ht="5.25" hidden="1" customHeight="1">
      <c r="A7" s="312"/>
      <c r="B7" s="312"/>
      <c r="E7" s="1196"/>
      <c r="F7" s="1196"/>
      <c r="G7" s="1185"/>
      <c r="H7" s="1185"/>
      <c r="I7" s="1185"/>
      <c r="J7" s="1185"/>
      <c r="S7" s="647"/>
      <c r="T7" s="647"/>
      <c r="U7" s="647"/>
      <c r="V7" s="647"/>
    </row>
    <row r="8" spans="1:24" s="470" customFormat="1" ht="5.25" hidden="1" customHeight="1">
      <c r="A8" s="312"/>
      <c r="B8" s="312"/>
      <c r="E8" s="1196"/>
      <c r="F8" s="1196"/>
      <c r="G8" s="1185"/>
      <c r="H8" s="1185"/>
      <c r="I8" s="1185"/>
      <c r="J8" s="1185"/>
      <c r="S8" s="647"/>
      <c r="T8" s="647"/>
      <c r="U8" s="647"/>
      <c r="V8" s="647"/>
    </row>
    <row r="9" spans="1:24" s="470" customFormat="1" ht="5.25" hidden="1" customHeight="1">
      <c r="A9" s="312"/>
      <c r="B9" s="312"/>
      <c r="E9" s="1196"/>
      <c r="F9" s="1196"/>
      <c r="G9" s="1185"/>
      <c r="H9" s="1185"/>
      <c r="I9" s="1185"/>
      <c r="J9" s="1185"/>
      <c r="S9" s="647"/>
      <c r="T9" s="647"/>
      <c r="U9" s="647"/>
      <c r="V9" s="647"/>
    </row>
    <row r="10" spans="1:24" s="647" customFormat="1" ht="5.25" hidden="1">
      <c r="A10" s="312"/>
      <c r="B10" s="312"/>
      <c r="E10" s="1197"/>
      <c r="F10" s="1197"/>
      <c r="G10" s="842"/>
      <c r="H10" s="466"/>
      <c r="I10" s="795"/>
      <c r="J10" s="795"/>
    </row>
    <row r="11" spans="1:24" s="159" customFormat="1" ht="18.75" hidden="1" customHeight="1">
      <c r="A11" s="312"/>
      <c r="B11" s="312"/>
      <c r="D11" s="152"/>
      <c r="E11" s="1198" t="s">
        <v>720</v>
      </c>
      <c r="F11" s="1198"/>
      <c r="G11" s="1123"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8" t="s">
        <v>721</v>
      </c>
      <c r="F12" s="1198"/>
      <c r="G12" s="1123"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2"/>
      <c r="F13" s="1192"/>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6" t="s">
        <v>92</v>
      </c>
      <c r="E17" s="1186" t="s">
        <v>297</v>
      </c>
      <c r="F17" s="1186" t="s">
        <v>80</v>
      </c>
      <c r="G17" s="1186" t="s">
        <v>439</v>
      </c>
      <c r="H17" s="1186" t="s">
        <v>92</v>
      </c>
      <c r="I17" s="1186"/>
      <c r="J17" s="1186" t="s">
        <v>20</v>
      </c>
      <c r="K17" s="1188" t="s">
        <v>479</v>
      </c>
      <c r="L17" s="1188"/>
      <c r="M17" s="1188"/>
      <c r="N17" s="1188"/>
      <c r="O17" s="1188" t="s">
        <v>711</v>
      </c>
      <c r="P17" s="1188"/>
      <c r="Q17" s="1188"/>
      <c r="R17" s="1188"/>
      <c r="S17" s="1188" t="s">
        <v>712</v>
      </c>
      <c r="T17" s="1188"/>
      <c r="U17" s="1188"/>
      <c r="V17" s="1188"/>
      <c r="W17" s="1186" t="s">
        <v>244</v>
      </c>
    </row>
    <row r="18" spans="1:24" ht="30.75" customHeight="1">
      <c r="D18" s="1186"/>
      <c r="E18" s="1186"/>
      <c r="F18" s="1186"/>
      <c r="G18" s="1186"/>
      <c r="H18" s="1186"/>
      <c r="I18" s="1186"/>
      <c r="J18" s="1186"/>
      <c r="K18" s="115" t="s">
        <v>300</v>
      </c>
      <c r="L18" s="1186" t="s">
        <v>92</v>
      </c>
      <c r="M18" s="1186"/>
      <c r="N18" s="115" t="s">
        <v>230</v>
      </c>
      <c r="O18" s="115" t="s">
        <v>300</v>
      </c>
      <c r="P18" s="1186" t="s">
        <v>92</v>
      </c>
      <c r="Q18" s="1186"/>
      <c r="R18" s="115" t="s">
        <v>230</v>
      </c>
      <c r="S18" s="542" t="s">
        <v>300</v>
      </c>
      <c r="T18" s="1186" t="s">
        <v>92</v>
      </c>
      <c r="U18" s="1186"/>
      <c r="V18" s="542" t="s">
        <v>400</v>
      </c>
      <c r="W18" s="1186"/>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6</v>
      </c>
      <c r="C21" s="310"/>
      <c r="D21" s="1173">
        <v>1</v>
      </c>
      <c r="E21" s="1174" t="s">
        <v>616</v>
      </c>
      <c r="F21" s="1178" t="s">
        <v>2662</v>
      </c>
      <c r="G21" s="1181" t="s">
        <v>85</v>
      </c>
      <c r="H21" s="1173"/>
      <c r="I21" s="1173">
        <v>1</v>
      </c>
      <c r="J21" s="1189" t="s">
        <v>3385</v>
      </c>
      <c r="K21" s="1169" t="s">
        <v>85</v>
      </c>
      <c r="L21" s="1167"/>
      <c r="M21" s="1167" t="s">
        <v>93</v>
      </c>
      <c r="N21" s="1172"/>
      <c r="O21" s="1169" t="s">
        <v>85</v>
      </c>
      <c r="P21" s="1167"/>
      <c r="Q21" s="1167" t="s">
        <v>93</v>
      </c>
      <c r="R21" s="1168"/>
      <c r="S21" s="1169" t="s">
        <v>85</v>
      </c>
      <c r="T21" s="1089"/>
      <c r="U21" s="1089" t="s">
        <v>93</v>
      </c>
      <c r="V21" s="1124"/>
      <c r="W21" s="308"/>
    </row>
    <row r="22" spans="1:24" s="1103" customFormat="1" ht="17.100000000000001" customHeight="1">
      <c r="A22" s="750"/>
      <c r="C22" s="749"/>
      <c r="D22" s="1173"/>
      <c r="E22" s="1175"/>
      <c r="F22" s="1179"/>
      <c r="G22" s="1181"/>
      <c r="H22" s="1173"/>
      <c r="I22" s="1173"/>
      <c r="J22" s="1190"/>
      <c r="K22" s="1169"/>
      <c r="L22" s="1167"/>
      <c r="M22" s="1167"/>
      <c r="N22" s="1172"/>
      <c r="O22" s="1169"/>
      <c r="P22" s="1167"/>
      <c r="Q22" s="1167"/>
      <c r="R22" s="1168"/>
      <c r="S22" s="1169"/>
      <c r="T22" s="1091"/>
      <c r="U22" s="746"/>
      <c r="V22" s="747"/>
      <c r="W22" s="748"/>
    </row>
    <row r="23" spans="1:24" s="1103" customFormat="1" ht="17.100000000000001" customHeight="1">
      <c r="A23" s="750"/>
      <c r="C23" s="749"/>
      <c r="D23" s="1171"/>
      <c r="E23" s="1176"/>
      <c r="F23" s="1179"/>
      <c r="G23" s="1170"/>
      <c r="H23" s="1171"/>
      <c r="I23" s="1171"/>
      <c r="J23" s="1190"/>
      <c r="K23" s="1170"/>
      <c r="L23" s="1171"/>
      <c r="M23" s="1171"/>
      <c r="N23" s="1168"/>
      <c r="O23" s="1170"/>
      <c r="P23" s="1111"/>
      <c r="Q23" s="746"/>
      <c r="R23" s="747"/>
      <c r="S23" s="743"/>
      <c r="T23" s="743"/>
      <c r="U23" s="743"/>
      <c r="V23" s="743"/>
      <c r="W23" s="748"/>
    </row>
    <row r="24" spans="1:24" s="1103" customFormat="1" ht="15" customHeight="1">
      <c r="A24" s="750"/>
      <c r="C24" s="749"/>
      <c r="D24" s="1171"/>
      <c r="E24" s="1176"/>
      <c r="F24" s="1179"/>
      <c r="G24" s="1170"/>
      <c r="H24" s="1171"/>
      <c r="I24" s="1171"/>
      <c r="J24" s="1191"/>
      <c r="K24" s="1170"/>
      <c r="L24" s="746"/>
      <c r="M24" s="747"/>
      <c r="N24" s="747"/>
      <c r="O24" s="747"/>
      <c r="P24" s="747"/>
      <c r="Q24" s="747"/>
      <c r="R24" s="747"/>
      <c r="S24" s="743"/>
      <c r="T24" s="743"/>
      <c r="U24" s="743"/>
      <c r="V24" s="743"/>
      <c r="W24" s="748"/>
    </row>
    <row r="25" spans="1:24" s="1103" customFormat="1" ht="15" customHeight="1">
      <c r="A25" s="750"/>
      <c r="C25" s="749"/>
      <c r="D25" s="1171"/>
      <c r="E25" s="1177"/>
      <c r="F25" s="1180"/>
      <c r="G25" s="117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2" t="s">
        <v>737</v>
      </c>
      <c r="F32" s="1182"/>
      <c r="G32" s="1182"/>
      <c r="H32" s="1182"/>
      <c r="I32" s="1182"/>
      <c r="J32" s="1182"/>
      <c r="K32" s="1182"/>
      <c r="L32" s="1182"/>
      <c r="M32" s="1182"/>
      <c r="N32" s="1182"/>
      <c r="O32" s="1182"/>
      <c r="P32" s="1182"/>
      <c r="Q32" s="1182"/>
      <c r="R32" s="1182"/>
      <c r="S32" s="1182"/>
      <c r="T32" s="1182"/>
      <c r="U32" s="1182"/>
      <c r="V32" s="1182"/>
      <c r="W32" s="1182"/>
    </row>
    <row r="33" spans="5:23" ht="36.950000000000003" customHeight="1">
      <c r="E33" s="1183" t="s">
        <v>739</v>
      </c>
      <c r="F33" s="1184"/>
      <c r="G33" s="1184"/>
      <c r="H33" s="1184"/>
      <c r="I33" s="1184"/>
      <c r="J33" s="1184"/>
      <c r="K33" s="1184"/>
      <c r="L33" s="1184"/>
      <c r="M33" s="1184"/>
      <c r="N33" s="1184"/>
      <c r="O33" s="1184"/>
      <c r="P33" s="1184"/>
      <c r="Q33" s="1184"/>
      <c r="R33" s="1184"/>
      <c r="S33" s="1184"/>
      <c r="T33" s="1184"/>
      <c r="U33" s="1184"/>
      <c r="V33" s="1184"/>
      <c r="W33" s="1184"/>
    </row>
    <row r="34" spans="5:23" ht="17.100000000000001" customHeight="1">
      <c r="E34" s="1183" t="s">
        <v>740</v>
      </c>
      <c r="F34" s="1184"/>
      <c r="G34" s="1184"/>
      <c r="H34" s="1184"/>
      <c r="I34" s="1184"/>
      <c r="J34" s="1184"/>
      <c r="K34" s="1184"/>
      <c r="L34" s="1184"/>
      <c r="M34" s="1184"/>
      <c r="N34" s="1184"/>
      <c r="O34" s="1184"/>
      <c r="P34" s="1184"/>
      <c r="Q34" s="1184"/>
      <c r="R34" s="1184"/>
      <c r="S34" s="1184"/>
      <c r="T34" s="1184"/>
      <c r="U34" s="1184"/>
      <c r="V34" s="1184"/>
      <c r="W34" s="1184"/>
    </row>
    <row r="35" spans="5:23" ht="27" customHeight="1">
      <c r="E35" s="1183" t="s">
        <v>741</v>
      </c>
      <c r="F35" s="1184"/>
      <c r="G35" s="1184"/>
      <c r="H35" s="1184"/>
      <c r="I35" s="1184"/>
      <c r="J35" s="1184"/>
      <c r="K35" s="1184"/>
      <c r="L35" s="1184"/>
      <c r="M35" s="1184"/>
      <c r="N35" s="1184"/>
      <c r="O35" s="1184"/>
      <c r="P35" s="1184"/>
      <c r="Q35" s="1184"/>
      <c r="R35" s="1184"/>
      <c r="S35" s="1184"/>
      <c r="T35" s="1184"/>
      <c r="U35" s="1184"/>
      <c r="V35" s="1184"/>
      <c r="W35" s="1184"/>
    </row>
    <row r="36" spans="5:23" ht="17.100000000000001" customHeight="1">
      <c r="E36" s="1183" t="s">
        <v>742</v>
      </c>
      <c r="F36" s="1184"/>
      <c r="G36" s="1184"/>
      <c r="H36" s="1184"/>
      <c r="I36" s="1184"/>
      <c r="J36" s="1184"/>
      <c r="K36" s="1184"/>
      <c r="L36" s="1184"/>
      <c r="M36" s="1184"/>
      <c r="N36" s="1184"/>
      <c r="O36" s="1184"/>
      <c r="P36" s="1184"/>
      <c r="Q36" s="1184"/>
      <c r="R36" s="1184"/>
      <c r="S36" s="1184"/>
      <c r="T36" s="1184"/>
      <c r="U36" s="1184"/>
      <c r="V36" s="1184"/>
      <c r="W36" s="1184"/>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2" t="s">
        <v>738</v>
      </c>
      <c r="F38" s="1182"/>
      <c r="G38" s="1182"/>
      <c r="H38" s="1182"/>
      <c r="I38" s="1182"/>
      <c r="J38" s="1182"/>
      <c r="K38" s="1182"/>
      <c r="L38" s="1182"/>
      <c r="M38" s="1182"/>
      <c r="N38" s="1182"/>
      <c r="O38" s="1182"/>
      <c r="P38" s="1182"/>
      <c r="Q38" s="1182"/>
      <c r="R38" s="1182"/>
      <c r="S38" s="1182"/>
      <c r="T38" s="1182"/>
      <c r="U38" s="1182"/>
      <c r="V38" s="1182"/>
      <c r="W38" s="1182"/>
    </row>
    <row r="39" spans="5:23" ht="17.100000000000001" customHeight="1">
      <c r="E39" s="1183" t="s">
        <v>743</v>
      </c>
      <c r="F39" s="1184"/>
      <c r="G39" s="1184"/>
      <c r="H39" s="1184"/>
      <c r="I39" s="1184"/>
      <c r="J39" s="1184"/>
      <c r="K39" s="1184"/>
      <c r="L39" s="1184"/>
      <c r="M39" s="1184"/>
      <c r="N39" s="1184"/>
      <c r="O39" s="1184"/>
      <c r="P39" s="1184"/>
      <c r="Q39" s="1184"/>
      <c r="R39" s="1184"/>
      <c r="S39" s="1184"/>
      <c r="T39" s="1184"/>
      <c r="U39" s="1184"/>
      <c r="V39" s="1184"/>
      <c r="W39" s="1184"/>
    </row>
    <row r="40" spans="5:23" ht="17.100000000000001" customHeight="1">
      <c r="E40" s="1183" t="s">
        <v>744</v>
      </c>
      <c r="F40" s="1184"/>
      <c r="G40" s="1184"/>
      <c r="H40" s="1184"/>
      <c r="I40" s="1184"/>
      <c r="J40" s="1184"/>
      <c r="K40" s="1184"/>
      <c r="L40" s="1184"/>
      <c r="M40" s="1184"/>
      <c r="N40" s="1184"/>
      <c r="O40" s="1184"/>
      <c r="P40" s="1184"/>
      <c r="Q40" s="1184"/>
      <c r="R40" s="1184"/>
      <c r="S40" s="1184"/>
      <c r="T40" s="1184"/>
      <c r="U40" s="1184"/>
      <c r="V40" s="1184"/>
      <c r="W40" s="1184"/>
    </row>
  </sheetData>
  <sheetProtection password="FA9C"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0" t="s">
        <v>491</v>
      </c>
      <c r="G2" s="1201"/>
      <c r="H2" s="1202"/>
      <c r="I2" s="642"/>
    </row>
    <row r="3" spans="1:14" ht="3" customHeight="1"/>
    <row r="4" spans="1:14" s="572" customFormat="1" ht="11.25">
      <c r="A4" s="592"/>
      <c r="B4" s="592"/>
      <c r="C4" s="592"/>
      <c r="D4" s="592"/>
      <c r="F4" s="1152" t="s">
        <v>454</v>
      </c>
      <c r="G4" s="1152"/>
      <c r="H4" s="1152"/>
      <c r="I4" s="1203" t="s">
        <v>455</v>
      </c>
      <c r="J4" s="592"/>
      <c r="K4" s="592"/>
      <c r="L4" s="592"/>
      <c r="M4" s="592"/>
      <c r="N4" s="592"/>
    </row>
    <row r="5" spans="1:14" s="572" customFormat="1" ht="11.25" customHeight="1">
      <c r="A5" s="592"/>
      <c r="B5" s="592"/>
      <c r="C5" s="592"/>
      <c r="D5" s="592"/>
      <c r="F5" s="608" t="s">
        <v>92</v>
      </c>
      <c r="G5" s="620" t="s">
        <v>457</v>
      </c>
      <c r="H5" s="607" t="s">
        <v>442</v>
      </c>
      <c r="I5" s="1203"/>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16.12.2019</v>
      </c>
      <c r="I7" s="583" t="s">
        <v>493</v>
      </c>
      <c r="J7" s="617"/>
      <c r="K7" s="592"/>
      <c r="L7" s="592"/>
      <c r="M7" s="592"/>
      <c r="N7" s="592"/>
    </row>
    <row r="8" spans="1:14" s="572" customFormat="1" ht="45">
      <c r="A8" s="1204">
        <v>1</v>
      </c>
      <c r="B8" s="592"/>
      <c r="C8" s="592"/>
      <c r="D8" s="592"/>
      <c r="F8" s="618" t="str">
        <f>"2." &amp;mergeValue(A8)</f>
        <v>2.1</v>
      </c>
      <c r="G8" s="634" t="s">
        <v>494</v>
      </c>
      <c r="H8" s="606"/>
      <c r="I8" s="583" t="s">
        <v>591</v>
      </c>
      <c r="J8" s="617"/>
      <c r="K8" s="592"/>
      <c r="L8" s="592"/>
      <c r="M8" s="592"/>
      <c r="N8" s="592"/>
    </row>
    <row r="9" spans="1:14" s="572" customFormat="1" ht="22.5">
      <c r="A9" s="1204"/>
      <c r="B9" s="592"/>
      <c r="C9" s="592"/>
      <c r="D9" s="592"/>
      <c r="F9" s="618" t="str">
        <f>"3." &amp;mergeValue(A9)</f>
        <v>3.1</v>
      </c>
      <c r="G9" s="634" t="s">
        <v>495</v>
      </c>
      <c r="H9" s="606"/>
      <c r="I9" s="583" t="s">
        <v>589</v>
      </c>
      <c r="J9" s="617"/>
      <c r="K9" s="592"/>
      <c r="L9" s="592"/>
      <c r="M9" s="592"/>
      <c r="N9" s="592"/>
    </row>
    <row r="10" spans="1:14" s="572" customFormat="1" ht="22.5">
      <c r="A10" s="1204"/>
      <c r="B10" s="592"/>
      <c r="C10" s="592"/>
      <c r="D10" s="592"/>
      <c r="F10" s="618" t="str">
        <f>"4."&amp;mergeValue(A10)</f>
        <v>4.1</v>
      </c>
      <c r="G10" s="634" t="s">
        <v>496</v>
      </c>
      <c r="H10" s="607" t="s">
        <v>458</v>
      </c>
      <c r="I10" s="583"/>
      <c r="J10" s="617"/>
      <c r="K10" s="592"/>
      <c r="L10" s="592"/>
      <c r="M10" s="592"/>
      <c r="N10" s="592"/>
    </row>
    <row r="11" spans="1:14" s="572" customFormat="1" ht="18.75">
      <c r="A11" s="1204"/>
      <c r="B11" s="1204">
        <v>1</v>
      </c>
      <c r="C11" s="625"/>
      <c r="D11" s="625"/>
      <c r="F11" s="618" t="str">
        <f>"4."&amp;mergeValue(A11) &amp;"."&amp;mergeValue(B11)</f>
        <v>4.1.1</v>
      </c>
      <c r="G11" s="613" t="s">
        <v>593</v>
      </c>
      <c r="H11" s="606" t="str">
        <f>IF(region_name="","",region_name)</f>
        <v>Республика Татарстан</v>
      </c>
      <c r="I11" s="583" t="s">
        <v>499</v>
      </c>
      <c r="J11" s="617"/>
      <c r="K11" s="592"/>
      <c r="L11" s="592"/>
      <c r="M11" s="592"/>
      <c r="N11" s="592"/>
    </row>
    <row r="12" spans="1:14"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4"/>
      <c r="B13" s="1204"/>
      <c r="C13" s="1204"/>
      <c r="D13" s="625">
        <v>1</v>
      </c>
      <c r="F13" s="618" t="str">
        <f>"4."&amp;mergeValue(A13) &amp;"."&amp;mergeValue(B13)&amp;"."&amp;mergeValue(C13)&amp;"."&amp;mergeValue(D13)</f>
        <v>4.1.1.1.1</v>
      </c>
      <c r="G13" s="635" t="s">
        <v>498</v>
      </c>
      <c r="H13" s="606"/>
      <c r="I13" s="1205" t="s">
        <v>592</v>
      </c>
      <c r="J13" s="617"/>
      <c r="K13" s="592"/>
      <c r="L13" s="592"/>
      <c r="M13" s="592"/>
      <c r="N13" s="592"/>
    </row>
    <row r="14" spans="1:14" s="572" customFormat="1" ht="18.75">
      <c r="A14" s="1204"/>
      <c r="B14" s="1204"/>
      <c r="C14" s="1204"/>
      <c r="D14" s="625"/>
      <c r="F14" s="621"/>
      <c r="G14" s="552" t="s">
        <v>4</v>
      </c>
      <c r="H14" s="626"/>
      <c r="I14" s="1205"/>
      <c r="J14" s="617"/>
      <c r="K14" s="592"/>
      <c r="L14" s="592"/>
      <c r="M14" s="592"/>
      <c r="N14" s="592"/>
    </row>
    <row r="15" spans="1:14" s="572" customFormat="1" ht="18.75">
      <c r="A15" s="1204"/>
      <c r="B15" s="1204"/>
      <c r="C15" s="625"/>
      <c r="D15" s="625"/>
      <c r="F15" s="636"/>
      <c r="G15" s="579" t="s">
        <v>403</v>
      </c>
      <c r="H15" s="637"/>
      <c r="I15" s="638"/>
      <c r="J15" s="617"/>
      <c r="K15" s="592"/>
      <c r="L15" s="592"/>
      <c r="M15" s="592"/>
      <c r="N15" s="592"/>
    </row>
    <row r="16" spans="1:14" s="572" customFormat="1" ht="18.75">
      <c r="A16" s="1204"/>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9" t="s">
        <v>594</v>
      </c>
      <c r="H19" s="1199"/>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2" t="s">
        <v>632</v>
      </c>
      <c r="M5" s="1232"/>
      <c r="N5" s="1232"/>
      <c r="O5" s="1232"/>
      <c r="P5" s="1232"/>
      <c r="Q5" s="1232"/>
      <c r="R5" s="1232"/>
      <c r="S5" s="1232"/>
      <c r="T5" s="1232"/>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92"/>
      <c r="Y7" s="592"/>
      <c r="Z7" s="592"/>
      <c r="AA7" s="592"/>
      <c r="AB7" s="592"/>
    </row>
    <row r="8" spans="1:28" s="572" customFormat="1" ht="18.75">
      <c r="A8" s="592"/>
      <c r="B8" s="592"/>
      <c r="C8" s="592"/>
      <c r="D8" s="592"/>
      <c r="E8" s="592"/>
      <c r="F8" s="592"/>
      <c r="G8" s="592"/>
      <c r="H8" s="592"/>
      <c r="L8" s="501"/>
      <c r="M8" s="619" t="s">
        <v>597</v>
      </c>
      <c r="N8" s="668"/>
      <c r="O8" s="1209" t="str">
        <f>IF(datePr_ch="",IF(datePr="","",datePr),datePr_ch)</f>
        <v>27.11.2019</v>
      </c>
      <c r="P8" s="1209"/>
      <c r="Q8" s="1209"/>
      <c r="R8" s="1209"/>
      <c r="S8" s="1209"/>
      <c r="T8" s="1209"/>
      <c r="U8" s="584"/>
      <c r="V8" s="584"/>
      <c r="W8" s="521"/>
      <c r="X8" s="592"/>
      <c r="Y8" s="592"/>
      <c r="Z8" s="592"/>
      <c r="AA8" s="592"/>
      <c r="AB8" s="592"/>
    </row>
    <row r="9" spans="1:28" s="572" customFormat="1" ht="18.75">
      <c r="A9" s="592"/>
      <c r="B9" s="592"/>
      <c r="C9" s="592"/>
      <c r="D9" s="592"/>
      <c r="E9" s="592"/>
      <c r="F9" s="592"/>
      <c r="G9" s="592"/>
      <c r="H9" s="592"/>
      <c r="L9" s="554"/>
      <c r="M9" s="619" t="s">
        <v>596</v>
      </c>
      <c r="N9" s="668"/>
      <c r="O9" s="1209" t="str">
        <f>IF(numberPr_ch="",IF(numberPr="","",numberPr),numberPr_ch)</f>
        <v>5-49/тэ</v>
      </c>
      <c r="P9" s="1209"/>
      <c r="Q9" s="1209"/>
      <c r="R9" s="1209"/>
      <c r="S9" s="1209"/>
      <c r="T9" s="1209"/>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92"/>
      <c r="Y10" s="592"/>
      <c r="Z10" s="592"/>
      <c r="AA10" s="592"/>
      <c r="AB10" s="592"/>
    </row>
    <row r="11" spans="1:28" s="572" customFormat="1" ht="11.25" hidden="1">
      <c r="A11" s="592"/>
      <c r="B11" s="592"/>
      <c r="C11" s="592"/>
      <c r="D11" s="592"/>
      <c r="E11" s="592"/>
      <c r="F11" s="592"/>
      <c r="G11" s="592"/>
      <c r="H11" s="592"/>
      <c r="L11" s="1233"/>
      <c r="M11" s="1233"/>
      <c r="N11" s="568"/>
      <c r="O11" s="584"/>
      <c r="P11" s="584"/>
      <c r="Q11" s="584"/>
      <c r="R11" s="584"/>
      <c r="S11" s="584"/>
      <c r="T11" s="584"/>
      <c r="U11" s="590" t="s">
        <v>373</v>
      </c>
      <c r="X11" s="592"/>
      <c r="Y11" s="592"/>
      <c r="Z11" s="592"/>
      <c r="AA11" s="592"/>
      <c r="AB11" s="592"/>
    </row>
    <row r="12" spans="1:28">
      <c r="J12" s="531"/>
      <c r="K12" s="531"/>
      <c r="L12" s="526"/>
      <c r="M12" s="526"/>
      <c r="N12" s="504"/>
      <c r="O12" s="1210"/>
      <c r="P12" s="1210"/>
      <c r="Q12" s="1210"/>
      <c r="R12" s="1210"/>
      <c r="S12" s="1210"/>
      <c r="T12" s="1210"/>
      <c r="U12" s="1210"/>
    </row>
    <row r="13" spans="1:28">
      <c r="J13" s="531"/>
      <c r="K13" s="531"/>
      <c r="L13" s="1152" t="s">
        <v>454</v>
      </c>
      <c r="M13" s="1152"/>
      <c r="N13" s="1152"/>
      <c r="O13" s="1152"/>
      <c r="P13" s="1152"/>
      <c r="Q13" s="1152"/>
      <c r="R13" s="1152"/>
      <c r="S13" s="1152"/>
      <c r="T13" s="1152"/>
      <c r="U13" s="1152"/>
      <c r="V13" s="1152"/>
      <c r="W13" s="1152" t="s">
        <v>455</v>
      </c>
    </row>
    <row r="14" spans="1:28" ht="14.25" customHeight="1">
      <c r="J14" s="531"/>
      <c r="K14" s="531"/>
      <c r="L14" s="1216" t="s">
        <v>92</v>
      </c>
      <c r="M14" s="1216" t="s">
        <v>640</v>
      </c>
      <c r="N14" s="663"/>
      <c r="O14" s="1217" t="s">
        <v>642</v>
      </c>
      <c r="P14" s="1218"/>
      <c r="Q14" s="1218"/>
      <c r="R14" s="1218"/>
      <c r="S14" s="1218"/>
      <c r="T14" s="1219"/>
      <c r="U14" s="1227" t="s">
        <v>341</v>
      </c>
      <c r="V14" s="1213" t="s">
        <v>275</v>
      </c>
      <c r="W14" s="1152"/>
    </row>
    <row r="15" spans="1:28" ht="14.25" customHeight="1">
      <c r="J15" s="531"/>
      <c r="K15" s="531"/>
      <c r="L15" s="1216"/>
      <c r="M15" s="1216"/>
      <c r="N15" s="664"/>
      <c r="O15" s="1222" t="s">
        <v>606</v>
      </c>
      <c r="P15" s="1220" t="s">
        <v>271</v>
      </c>
      <c r="Q15" s="1221"/>
      <c r="R15" s="1224" t="s">
        <v>655</v>
      </c>
      <c r="S15" s="1225"/>
      <c r="T15" s="1226"/>
      <c r="U15" s="1228"/>
      <c r="V15" s="1214"/>
      <c r="W15" s="1152"/>
    </row>
    <row r="16" spans="1:28" ht="33.75" customHeight="1">
      <c r="J16" s="531"/>
      <c r="K16" s="531"/>
      <c r="L16" s="1216"/>
      <c r="M16" s="1216"/>
      <c r="N16" s="665"/>
      <c r="O16" s="1223"/>
      <c r="P16" s="537" t="s">
        <v>607</v>
      </c>
      <c r="Q16" s="537" t="s">
        <v>6</v>
      </c>
      <c r="R16" s="538" t="s">
        <v>274</v>
      </c>
      <c r="S16" s="1211" t="s">
        <v>273</v>
      </c>
      <c r="T16" s="1212"/>
      <c r="U16" s="1229"/>
      <c r="V16" s="1215"/>
      <c r="W16" s="1152"/>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651">
        <f ca="1">OFFSET(V17,0,-1)</f>
        <v>8</v>
      </c>
      <c r="W17" s="650">
        <f ca="1">OFFSET(W17,0,-1)+1</f>
        <v>9</v>
      </c>
    </row>
    <row r="18" spans="1:28" ht="22.5">
      <c r="A18" s="1235">
        <v>1</v>
      </c>
      <c r="B18" s="849"/>
      <c r="C18" s="849"/>
      <c r="D18" s="849"/>
      <c r="E18" s="850"/>
      <c r="F18" s="851"/>
      <c r="G18" s="851"/>
      <c r="H18" s="851"/>
      <c r="I18" s="852"/>
      <c r="J18" s="847"/>
      <c r="K18" s="854"/>
      <c r="L18" s="595">
        <f>mergeValue(A18)</f>
        <v>1</v>
      </c>
      <c r="M18" s="643" t="s">
        <v>20</v>
      </c>
      <c r="N18" s="648"/>
      <c r="O18" s="1236"/>
      <c r="P18" s="1236"/>
      <c r="Q18" s="1236"/>
      <c r="R18" s="1236"/>
      <c r="S18" s="1236"/>
      <c r="T18" s="1236"/>
      <c r="U18" s="1236"/>
      <c r="V18" s="1236"/>
      <c r="W18" s="632" t="s">
        <v>476</v>
      </c>
      <c r="Y18" s="591"/>
      <c r="Z18" s="591" t="str">
        <f t="shared" ref="Z18:Z31" si="0">IF(M18="","",M18 )</f>
        <v>Наименование тарифа</v>
      </c>
      <c r="AA18" s="591"/>
      <c r="AB18" s="591"/>
    </row>
    <row r="19" spans="1:28" ht="22.5">
      <c r="A19" s="1235"/>
      <c r="B19" s="1235">
        <v>1</v>
      </c>
      <c r="C19" s="849"/>
      <c r="D19" s="849"/>
      <c r="E19" s="851"/>
      <c r="F19" s="851"/>
      <c r="G19" s="851"/>
      <c r="H19" s="851"/>
      <c r="I19" s="846"/>
      <c r="J19" s="845"/>
      <c r="K19" s="848"/>
      <c r="L19" s="595" t="str">
        <f>mergeValue(A19) &amp;"."&amp; mergeValue(B19)</f>
        <v>1.1</v>
      </c>
      <c r="M19" s="548" t="s">
        <v>16</v>
      </c>
      <c r="N19" s="648"/>
      <c r="O19" s="1236"/>
      <c r="P19" s="1236"/>
      <c r="Q19" s="1236"/>
      <c r="R19" s="1236"/>
      <c r="S19" s="1236"/>
      <c r="T19" s="1236"/>
      <c r="U19" s="1236"/>
      <c r="V19" s="1236"/>
      <c r="W19" s="632" t="s">
        <v>477</v>
      </c>
      <c r="Y19" s="591"/>
      <c r="Z19" s="591" t="str">
        <f t="shared" si="0"/>
        <v>Территория действия тарифа</v>
      </c>
      <c r="AA19" s="591"/>
      <c r="AB19" s="591"/>
    </row>
    <row r="20" spans="1:28" ht="22.5">
      <c r="A20" s="1235"/>
      <c r="B20" s="1235"/>
      <c r="C20" s="1235">
        <v>1</v>
      </c>
      <c r="D20" s="849"/>
      <c r="E20" s="851"/>
      <c r="F20" s="851"/>
      <c r="G20" s="851"/>
      <c r="H20" s="851"/>
      <c r="I20" s="853"/>
      <c r="J20" s="845"/>
      <c r="K20" s="848"/>
      <c r="L20" s="595" t="str">
        <f>mergeValue(A20) &amp;"."&amp; mergeValue(B20)&amp;"."&amp; mergeValue(C20)</f>
        <v>1.1.1</v>
      </c>
      <c r="M20" s="549" t="s">
        <v>7</v>
      </c>
      <c r="N20" s="648"/>
      <c r="O20" s="1236"/>
      <c r="P20" s="1236"/>
      <c r="Q20" s="1236"/>
      <c r="R20" s="1236"/>
      <c r="S20" s="1236"/>
      <c r="T20" s="1236"/>
      <c r="U20" s="1236"/>
      <c r="V20" s="1236"/>
      <c r="W20" s="632" t="s">
        <v>634</v>
      </c>
      <c r="Y20" s="591"/>
      <c r="Z20" s="591" t="str">
        <f t="shared" si="0"/>
        <v xml:space="preserve">Наименование системы теплоснабжения </v>
      </c>
      <c r="AA20" s="591"/>
      <c r="AB20" s="591"/>
    </row>
    <row r="21" spans="1:28" ht="22.5">
      <c r="A21" s="1235"/>
      <c r="B21" s="1235"/>
      <c r="C21" s="1235"/>
      <c r="D21" s="1235">
        <v>1</v>
      </c>
      <c r="E21" s="851"/>
      <c r="F21" s="851"/>
      <c r="G21" s="851"/>
      <c r="H21" s="851"/>
      <c r="I21" s="853"/>
      <c r="J21" s="845"/>
      <c r="K21" s="848"/>
      <c r="L21" s="595" t="str">
        <f>mergeValue(A21) &amp;"."&amp; mergeValue(B21)&amp;"."&amp; mergeValue(C21)&amp;"."&amp; mergeValue(D21)</f>
        <v>1.1.1.1</v>
      </c>
      <c r="M21" s="550" t="s">
        <v>22</v>
      </c>
      <c r="N21" s="648"/>
      <c r="O21" s="1236"/>
      <c r="P21" s="1236"/>
      <c r="Q21" s="1236"/>
      <c r="R21" s="1236"/>
      <c r="S21" s="1236"/>
      <c r="T21" s="1236"/>
      <c r="U21" s="1236"/>
      <c r="V21" s="1236"/>
      <c r="W21" s="632" t="s">
        <v>635</v>
      </c>
      <c r="Y21" s="591"/>
      <c r="Z21" s="591" t="str">
        <f t="shared" si="0"/>
        <v xml:space="preserve">Источник тепловой энергии  </v>
      </c>
      <c r="AA21" s="591"/>
      <c r="AB21" s="591"/>
    </row>
    <row r="22" spans="1:28" ht="101.25">
      <c r="A22" s="1235"/>
      <c r="B22" s="1235"/>
      <c r="C22" s="1235"/>
      <c r="D22" s="1235"/>
      <c r="E22" s="1235">
        <v>1</v>
      </c>
      <c r="F22" s="851"/>
      <c r="G22" s="851"/>
      <c r="H22" s="849">
        <v>1</v>
      </c>
      <c r="I22" s="1235">
        <v>1</v>
      </c>
      <c r="J22" s="851"/>
      <c r="K22" s="856"/>
      <c r="L22" s="595" t="str">
        <f>mergeValue(A22) &amp;"."&amp; mergeValue(B22)&amp;"."&amp; mergeValue(C22)&amp;"."&amp; mergeValue(D22)&amp;"."&amp; mergeValue(E22)</f>
        <v>1.1.1.1.1</v>
      </c>
      <c r="M22" s="556" t="s">
        <v>9</v>
      </c>
      <c r="N22" s="648"/>
      <c r="O22" s="1237"/>
      <c r="P22" s="1237"/>
      <c r="Q22" s="1237"/>
      <c r="R22" s="1237"/>
      <c r="S22" s="1237"/>
      <c r="T22" s="1237"/>
      <c r="U22" s="1237"/>
      <c r="V22" s="1237"/>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35"/>
      <c r="B23" s="1235"/>
      <c r="C23" s="1235"/>
      <c r="D23" s="1235"/>
      <c r="E23" s="1235"/>
      <c r="F23" s="1235">
        <v>1</v>
      </c>
      <c r="G23" s="849"/>
      <c r="H23" s="849"/>
      <c r="I23" s="1235"/>
      <c r="J23" s="1235">
        <v>1</v>
      </c>
      <c r="K23" s="857"/>
      <c r="L23" s="595"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637</v>
      </c>
      <c r="Y23" s="591"/>
      <c r="Z23" s="591" t="str">
        <f t="shared" si="0"/>
        <v>Группа потребителей</v>
      </c>
      <c r="AA23" s="591"/>
      <c r="AB23" s="591"/>
    </row>
    <row r="24" spans="1:28" ht="189" customHeight="1">
      <c r="A24" s="1235"/>
      <c r="B24" s="1235"/>
      <c r="C24" s="1235"/>
      <c r="D24" s="1235"/>
      <c r="E24" s="1235"/>
      <c r="F24" s="1235"/>
      <c r="G24" s="849">
        <v>1</v>
      </c>
      <c r="H24" s="849"/>
      <c r="I24" s="1235"/>
      <c r="J24" s="1235"/>
      <c r="K24" s="857">
        <v>1</v>
      </c>
      <c r="L24" s="595" t="str">
        <f>mergeValue(A24) &amp;"."&amp; mergeValue(B24)&amp;"."&amp; mergeValue(C24)&amp;"."&amp; mergeValue(D24)&amp;"."&amp; mergeValue(E24)&amp;"."&amp; mergeValue(F24)&amp;"."&amp; mergeValue(G24)</f>
        <v>1.1.1.1.1.1.1</v>
      </c>
      <c r="M24" s="1071"/>
      <c r="N24" s="648"/>
      <c r="O24" s="564"/>
      <c r="P24" s="564"/>
      <c r="Q24" s="1096"/>
      <c r="R24" s="1230"/>
      <c r="S24" s="1231" t="s">
        <v>84</v>
      </c>
      <c r="T24" s="1230"/>
      <c r="U24" s="1231" t="s">
        <v>85</v>
      </c>
      <c r="V24" s="564"/>
      <c r="W24" s="1206" t="s">
        <v>656</v>
      </c>
      <c r="X24" s="587" t="str">
        <f>strCheckDate(O25:V25)</f>
        <v/>
      </c>
      <c r="Y24" s="591"/>
      <c r="Z24" s="591" t="str">
        <f t="shared" si="0"/>
        <v/>
      </c>
      <c r="AA24" s="591"/>
      <c r="AB24" s="591"/>
    </row>
    <row r="25" spans="1:28" ht="11.25" hidden="1" customHeight="1">
      <c r="A25" s="1235"/>
      <c r="B25" s="1235"/>
      <c r="C25" s="1235"/>
      <c r="D25" s="1235"/>
      <c r="E25" s="1235"/>
      <c r="F25" s="1235"/>
      <c r="G25" s="849"/>
      <c r="H25" s="849"/>
      <c r="I25" s="1235"/>
      <c r="J25" s="1235"/>
      <c r="K25" s="857"/>
      <c r="L25" s="602"/>
      <c r="M25" s="648"/>
      <c r="N25" s="648"/>
      <c r="O25" s="564"/>
      <c r="P25" s="564"/>
      <c r="Q25" s="586" t="str">
        <f>R24 &amp; "-" &amp; T24</f>
        <v>-</v>
      </c>
      <c r="R25" s="1230"/>
      <c r="S25" s="1231"/>
      <c r="T25" s="1230"/>
      <c r="U25" s="1231"/>
      <c r="V25" s="564"/>
      <c r="W25" s="1207"/>
      <c r="Y25" s="591"/>
      <c r="Z25" s="591" t="str">
        <f t="shared" si="0"/>
        <v/>
      </c>
      <c r="AA25" s="591"/>
      <c r="AB25" s="591"/>
    </row>
    <row r="26" spans="1:28" ht="15" customHeight="1">
      <c r="A26" s="1235"/>
      <c r="B26" s="1235"/>
      <c r="C26" s="1235"/>
      <c r="D26" s="1235"/>
      <c r="E26" s="1235"/>
      <c r="F26" s="1235"/>
      <c r="G26" s="851"/>
      <c r="H26" s="849"/>
      <c r="I26" s="1235"/>
      <c r="J26" s="1235"/>
      <c r="K26" s="856"/>
      <c r="L26" s="540"/>
      <c r="M26" s="559" t="s">
        <v>25</v>
      </c>
      <c r="N26" s="566"/>
      <c r="O26" s="566"/>
      <c r="P26" s="566"/>
      <c r="Q26" s="566"/>
      <c r="R26" s="566"/>
      <c r="S26" s="566"/>
      <c r="T26" s="566"/>
      <c r="U26" s="566"/>
      <c r="V26" s="562"/>
      <c r="W26" s="1208"/>
      <c r="Y26" s="591"/>
      <c r="Z26" s="591" t="str">
        <f t="shared" si="0"/>
        <v>Добавить вид теплоносителя (параметры теплоносителя)</v>
      </c>
      <c r="AA26" s="591"/>
      <c r="AB26" s="591"/>
    </row>
    <row r="27" spans="1:28" ht="15" customHeight="1">
      <c r="A27" s="1235"/>
      <c r="B27" s="1235"/>
      <c r="C27" s="1235"/>
      <c r="D27" s="1235"/>
      <c r="E27" s="1235"/>
      <c r="F27" s="851"/>
      <c r="G27" s="851"/>
      <c r="H27" s="849"/>
      <c r="I27" s="1235"/>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5"/>
      <c r="B28" s="1235"/>
      <c r="C28" s="1235"/>
      <c r="D28" s="1235"/>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5"/>
      <c r="B29" s="1235"/>
      <c r="C29" s="1235"/>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5"/>
      <c r="B30" s="1235"/>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5"/>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9" t="s">
        <v>633</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Т-передача ТЭ</vt:lpstr>
      <vt:lpstr>Форма 4.2.2 | Т-передача ТЭ</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2020-11-26T11:47:37Z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