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13575" yWindow="45" windowWidth="15120" windowHeight="12555" tabRatio="887" firstSheet="6" activeTab="2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ТЭ'!$M$18:$CH$28</definedName>
    <definedName name="checkCell_List06_6_double_date">'Форма 4.2.2 | Т-передача ТЭ'!$CI$18:$CI$28</definedName>
    <definedName name="checkCell_List06_6_unique_t">'Форма 4.2.2 | Т-передача ТЭ'!$M$18:$M$28</definedName>
    <definedName name="checkCell_List06_6_unique_t1">'Форма 4.2.2 | Т-передача ТЭ'!$CJ$18:$CJ$29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et_union_hor!$O$125:$CG$130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et_union_hor!$CG$125:$CG$138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ТЭ'!$CG$18:$CG$28</definedName>
    <definedName name="List06_6_note">'Форма 4.2.2 | Т-передача ТЭ'!$CH$18:$CH$28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ТЭ'!$CG$14:$CG$28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O7" i="629" l="1"/>
  <c r="O8" i="629"/>
  <c r="O9" i="629"/>
  <c r="O10"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AL17" i="629" s="1"/>
  <c r="AM17" i="629" s="1"/>
  <c r="AN17" i="629" s="1"/>
  <c r="AP17" i="629" s="1"/>
  <c r="AQ17" i="629" s="1"/>
  <c r="AR17" i="629" s="1"/>
  <c r="AS17" i="629" s="1"/>
  <c r="AT17" i="629" s="1"/>
  <c r="AU17" i="629" s="1"/>
  <c r="AW17" i="629" s="1"/>
  <c r="AX17" i="629" s="1"/>
  <c r="AY17" i="629" s="1"/>
  <c r="AZ17" i="629" s="1"/>
  <c r="BA17" i="629" s="1"/>
  <c r="BB17" i="629" s="1"/>
  <c r="BD17" i="629" s="1"/>
  <c r="BE17" i="629" s="1"/>
  <c r="BF17" i="629" s="1"/>
  <c r="BG17" i="629" s="1"/>
  <c r="BH17" i="629" s="1"/>
  <c r="BI17" i="629" s="1"/>
  <c r="BK17" i="629" s="1"/>
  <c r="BL17" i="629" s="1"/>
  <c r="BM17" i="629" s="1"/>
  <c r="BN17" i="629" s="1"/>
  <c r="BO17" i="629" s="1"/>
  <c r="BP17" i="629" s="1"/>
  <c r="BR17" i="629" s="1"/>
  <c r="BS17" i="629" s="1"/>
  <c r="BT17" i="629" s="1"/>
  <c r="BU17" i="629" s="1"/>
  <c r="BV17" i="629" s="1"/>
  <c r="BW17" i="629" s="1"/>
  <c r="BY17" i="629" s="1"/>
  <c r="BZ17" i="629" s="1"/>
  <c r="CA17" i="629" s="1"/>
  <c r="CB17" i="629" s="1"/>
  <c r="CC17" i="629" s="1"/>
  <c r="CD17" i="629" s="1"/>
  <c r="CF17" i="629" s="1"/>
  <c r="CG17" i="629" s="1"/>
  <c r="CH17" i="629" s="1"/>
  <c r="L18" i="629"/>
  <c r="O18" i="629"/>
  <c r="L19" i="629"/>
  <c r="L20" i="629"/>
  <c r="L21" i="629"/>
  <c r="L23" i="629"/>
  <c r="CK24" i="629"/>
  <c r="CJ23" i="629"/>
  <c r="L24" i="629"/>
  <c r="Q25" i="629"/>
  <c r="X25" i="629"/>
  <c r="AE25" i="629"/>
  <c r="AL25" i="629"/>
  <c r="AS25" i="629"/>
  <c r="AZ25" i="629"/>
  <c r="BG25" i="629"/>
  <c r="BN25" i="629"/>
  <c r="BU25" i="629"/>
  <c r="CB25" i="629"/>
  <c r="CI24" i="629"/>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CB132" i="471"/>
  <c r="BU132" i="471"/>
  <c r="BN132" i="471"/>
  <c r="BG132" i="471"/>
  <c r="AZ132" i="471"/>
  <c r="AS132" i="471"/>
  <c r="AL132" i="471"/>
  <c r="AE132" i="471"/>
  <c r="X132" i="471"/>
  <c r="H12" i="646"/>
  <c r="H11" i="646"/>
  <c r="H9" i="646"/>
  <c r="H8" i="646"/>
  <c r="H7" i="646"/>
  <c r="H12" i="622"/>
  <c r="H9" i="622"/>
  <c r="H8" i="622"/>
  <c r="H12" i="638"/>
  <c r="H9" i="638"/>
  <c r="H8" i="638"/>
  <c r="R14" i="601"/>
  <c r="H13" i="646" s="1"/>
  <c r="R13" i="601"/>
  <c r="R12" i="601"/>
  <c r="P12" i="601"/>
  <c r="F13" i="646"/>
  <c r="F12" i="646"/>
  <c r="F11" i="646"/>
  <c r="F10" i="646"/>
  <c r="F9" i="646"/>
  <c r="F8" i="646"/>
  <c r="M14" i="601"/>
  <c r="M13" i="601"/>
  <c r="M12" i="601"/>
  <c r="H13" i="638" l="1"/>
  <c r="H13" i="622"/>
  <c r="B3" i="525"/>
  <c r="B2" i="525"/>
  <c r="E3" i="437"/>
  <c r="O7" i="627" l="1"/>
  <c r="O8" i="627"/>
  <c r="O9" i="627"/>
  <c r="O10" i="627"/>
  <c r="O17" i="627"/>
  <c r="P17" i="627" s="1"/>
  <c r="Q17" i="627" s="1"/>
  <c r="R17" i="627" s="1"/>
  <c r="S17" i="627" s="1"/>
  <c r="U17" i="627" s="1"/>
  <c r="V17" i="627" s="1"/>
  <c r="W17" i="627" s="1"/>
  <c r="Z24" i="627"/>
  <c r="Q25" i="627"/>
  <c r="L24" i="627"/>
  <c r="L18" i="627"/>
  <c r="X24" i="627"/>
  <c r="L20" i="627"/>
  <c r="L19" i="627"/>
  <c r="Y23" i="627"/>
  <c r="L23" i="627"/>
  <c r="L21" i="627"/>
  <c r="O7" i="632" l="1"/>
  <c r="O8" i="632"/>
  <c r="O9" i="632"/>
  <c r="O10" i="632"/>
  <c r="O18" i="632"/>
  <c r="P18" i="632" s="1"/>
  <c r="Q18" i="632" s="1"/>
  <c r="R18" i="632" s="1"/>
  <c r="S18" i="632" s="1"/>
  <c r="T18" i="632" s="1"/>
  <c r="V18" i="632" s="1"/>
  <c r="X18" i="632" s="1"/>
  <c r="R24" i="632"/>
  <c r="L22" i="632"/>
  <c r="L23" i="632"/>
  <c r="L21" i="632"/>
  <c r="L20" i="632"/>
  <c r="L19"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18" i="642"/>
  <c r="L20" i="642"/>
  <c r="L243" i="471"/>
  <c r="F11" i="643"/>
  <c r="L244" i="471"/>
  <c r="L238" i="471"/>
  <c r="L242" i="471"/>
  <c r="L239" i="471"/>
  <c r="L240" i="471"/>
  <c r="L22" i="642"/>
  <c r="X24" i="642"/>
  <c r="L241" i="471"/>
  <c r="L24" i="642"/>
  <c r="L23" i="642"/>
  <c r="F12" i="643"/>
  <c r="F13" i="643"/>
  <c r="X244" i="471"/>
  <c r="F10" i="643"/>
  <c r="L21" i="642"/>
  <c r="L19" i="642"/>
  <c r="F9" i="643"/>
  <c r="F8"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26" i="471"/>
  <c r="L24" i="640"/>
  <c r="L220" i="471"/>
  <c r="L225" i="471"/>
  <c r="L23" i="640"/>
  <c r="F13" i="641"/>
  <c r="L20" i="640"/>
  <c r="F9" i="641"/>
  <c r="L22" i="640"/>
  <c r="L25" i="640"/>
  <c r="L21" i="640"/>
  <c r="F10" i="641"/>
  <c r="L26" i="640"/>
  <c r="F12" i="641"/>
  <c r="F11" i="641"/>
  <c r="L222" i="471"/>
  <c r="L221" i="471"/>
  <c r="F8" i="641"/>
  <c r="L226" i="471"/>
  <c r="L224" i="471"/>
  <c r="X26" i="640"/>
  <c r="L223" i="471"/>
  <c r="V19" i="640" l="1"/>
  <c r="W19" i="640" s="1"/>
  <c r="AA198" i="471" l="1"/>
  <c r="AI197" i="471"/>
  <c r="R184" i="471"/>
  <c r="V120" i="471"/>
  <c r="AF111" i="471"/>
  <c r="V110" i="471"/>
  <c r="AE109" i="471"/>
  <c r="V109" i="471"/>
  <c r="Q150" i="471"/>
  <c r="Z149" i="471"/>
  <c r="Q132" i="471"/>
  <c r="CK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Y183" i="471"/>
  <c r="L36" i="471"/>
  <c r="F9" i="638"/>
  <c r="F9" i="634"/>
  <c r="L104" i="471"/>
  <c r="L73" i="471"/>
  <c r="AC110" i="471"/>
  <c r="L69" i="471"/>
  <c r="X91" i="471"/>
  <c r="F11" i="635"/>
  <c r="F10" i="636"/>
  <c r="L183" i="471"/>
  <c r="L148" i="471"/>
  <c r="L50" i="471"/>
  <c r="L194" i="471"/>
  <c r="L35" i="471"/>
  <c r="L33" i="471"/>
  <c r="AD108" i="471"/>
  <c r="F12" i="637"/>
  <c r="L161" i="471"/>
  <c r="L51" i="471"/>
  <c r="L103" i="471"/>
  <c r="X149" i="471"/>
  <c r="F9" i="635"/>
  <c r="CJ130" i="471"/>
  <c r="F10" i="639"/>
  <c r="Y166" i="471"/>
  <c r="F8" i="637"/>
  <c r="L196" i="471"/>
  <c r="F11" i="639"/>
  <c r="X73" i="471"/>
  <c r="L37" i="471"/>
  <c r="F13" i="635"/>
  <c r="F8" i="638"/>
  <c r="F10" i="638"/>
  <c r="L70" i="471"/>
  <c r="F11" i="637"/>
  <c r="CI131" i="471"/>
  <c r="L127" i="471"/>
  <c r="L52" i="471"/>
  <c r="L90" i="471"/>
  <c r="F13" i="636"/>
  <c r="L53" i="471"/>
  <c r="L72" i="471"/>
  <c r="L164" i="471"/>
  <c r="AC109" i="471"/>
  <c r="F12" i="634"/>
  <c r="L197" i="471"/>
  <c r="F11" i="638"/>
  <c r="L55" i="471"/>
  <c r="L195" i="471"/>
  <c r="F12" i="635"/>
  <c r="L32" i="471"/>
  <c r="F8" i="639"/>
  <c r="L110" i="471"/>
  <c r="F8" i="636"/>
  <c r="L145" i="471"/>
  <c r="L166" i="471"/>
  <c r="F10" i="634"/>
  <c r="L165" i="471"/>
  <c r="F10" i="635"/>
  <c r="L162" i="471"/>
  <c r="F12" i="639"/>
  <c r="AC120" i="471"/>
  <c r="L108" i="471"/>
  <c r="L167" i="471"/>
  <c r="F13" i="637"/>
  <c r="L146" i="471"/>
  <c r="F12" i="638"/>
  <c r="X37" i="471"/>
  <c r="L34" i="471"/>
  <c r="F10" i="637"/>
  <c r="L49" i="471"/>
  <c r="F11" i="636"/>
  <c r="F8" i="634"/>
  <c r="L106" i="471"/>
  <c r="L120" i="471"/>
  <c r="Y148" i="471"/>
  <c r="L125" i="471"/>
  <c r="L130" i="471"/>
  <c r="F13" i="638"/>
  <c r="L71" i="471"/>
  <c r="F9" i="637"/>
  <c r="L109" i="471"/>
  <c r="L91" i="471"/>
  <c r="L131" i="471"/>
  <c r="L193" i="471"/>
  <c r="L143" i="471"/>
  <c r="L68" i="471"/>
  <c r="X167" i="471"/>
  <c r="F8" i="635"/>
  <c r="L180" i="471"/>
  <c r="F13" i="634"/>
  <c r="L149" i="471"/>
  <c r="X55" i="471"/>
  <c r="L31" i="471"/>
  <c r="F11" i="634"/>
  <c r="L179" i="471"/>
  <c r="L182" i="471"/>
  <c r="L126" i="471"/>
  <c r="L128" i="471"/>
  <c r="F13" i="639"/>
  <c r="L105" i="471"/>
  <c r="F9" i="636"/>
  <c r="L181" i="471"/>
  <c r="L88" i="471"/>
  <c r="L67" i="471"/>
  <c r="L144" i="471"/>
  <c r="L163" i="471"/>
  <c r="F9" i="639"/>
  <c r="AH197" i="471"/>
  <c r="Y90" i="471"/>
  <c r="L86" i="471"/>
  <c r="F12" i="636"/>
  <c r="L87" i="471"/>
  <c r="L54" i="471"/>
  <c r="L8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22" i="625"/>
  <c r="L24" i="624"/>
  <c r="L20" i="625"/>
  <c r="L23" i="624"/>
  <c r="X26" i="626"/>
  <c r="L20" i="626"/>
  <c r="L24" i="626"/>
  <c r="L22" i="626"/>
  <c r="X24" i="624"/>
  <c r="L24" i="625"/>
  <c r="L25" i="626"/>
  <c r="L26" i="626"/>
  <c r="L21" i="624"/>
  <c r="L21" i="626"/>
  <c r="L19" i="625"/>
  <c r="L18" i="624"/>
  <c r="L22" i="624"/>
  <c r="L20" i="624"/>
  <c r="L23" i="625"/>
  <c r="X24" i="625"/>
  <c r="L19" i="624"/>
  <c r="L23" i="626"/>
  <c r="L21"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0" i="633"/>
  <c r="X24" i="630"/>
  <c r="X24" i="631"/>
  <c r="L21" i="633"/>
  <c r="L23" i="630"/>
  <c r="L23" i="631"/>
  <c r="L22" i="631"/>
  <c r="L24" i="630"/>
  <c r="Y23" i="630"/>
  <c r="AH23" i="633"/>
  <c r="L18" i="631"/>
  <c r="L20" i="630"/>
  <c r="Y23" i="631"/>
  <c r="L19" i="633"/>
  <c r="L19" i="631"/>
  <c r="L24" i="631"/>
  <c r="L22" i="633"/>
  <c r="L19" i="630"/>
  <c r="L18" i="630"/>
  <c r="L21" i="630"/>
  <c r="L21" i="631"/>
  <c r="L23" i="633"/>
  <c r="AG18" i="633" l="1"/>
  <c r="U17" i="631"/>
  <c r="AF26" i="628"/>
  <c r="V25" i="628"/>
  <c r="AE24" i="628"/>
  <c r="V24" i="628"/>
  <c r="O17" i="628"/>
  <c r="P17" i="628" s="1"/>
  <c r="Q17" i="628" s="1"/>
  <c r="R17" i="628" s="1"/>
  <c r="S17" i="628" s="1"/>
  <c r="T17" i="628" s="1"/>
  <c r="U17" i="628" s="1"/>
  <c r="V17" i="628" s="1"/>
  <c r="W17" i="628" s="1"/>
  <c r="L18" i="628"/>
  <c r="L24" i="628"/>
  <c r="AC24" i="628"/>
  <c r="L19" i="628"/>
  <c r="L21" i="628"/>
  <c r="E2" i="437"/>
  <c r="L20" i="628"/>
  <c r="AC25" i="628"/>
  <c r="L25" i="628"/>
  <c r="L23" i="628"/>
  <c r="AD23" i="628"/>
  <c r="V17" i="631" l="1"/>
  <c r="W17" i="631" s="1"/>
  <c r="X17" i="628"/>
  <c r="Z17" i="628" s="1"/>
  <c r="AB17" i="628" l="1"/>
  <c r="M292" i="471"/>
  <c r="R307" i="471"/>
  <c r="H11" i="622"/>
  <c r="H7" i="622"/>
  <c r="P297" i="471"/>
  <c r="R302" i="471"/>
  <c r="R297" i="471"/>
  <c r="H11" i="618"/>
  <c r="H7" i="618"/>
  <c r="H11" i="617"/>
  <c r="H7" i="617"/>
  <c r="H11" i="616"/>
  <c r="H7" i="616"/>
  <c r="H11" i="614"/>
  <c r="H7" i="614"/>
  <c r="H340" i="471"/>
  <c r="E29" i="205"/>
  <c r="F29" i="205"/>
  <c r="E327" i="471"/>
  <c r="E332" i="471"/>
  <c r="F10" i="617"/>
  <c r="F8" i="618"/>
  <c r="F12" i="618"/>
  <c r="F9" i="618"/>
  <c r="F13" i="618"/>
  <c r="F9" i="622"/>
  <c r="F9" i="616"/>
  <c r="F11" i="614"/>
  <c r="F8" i="617"/>
  <c r="F338" i="471"/>
  <c r="F13" i="616"/>
  <c r="M302" i="471"/>
  <c r="M297" i="471"/>
  <c r="F340" i="471"/>
  <c r="F10" i="622"/>
  <c r="F11" i="622"/>
  <c r="F8" i="616"/>
  <c r="F12" i="614"/>
  <c r="F337" i="471"/>
  <c r="F9" i="617"/>
  <c r="M307" i="471"/>
  <c r="F10" i="614"/>
  <c r="F9" i="614"/>
  <c r="F13" i="614"/>
  <c r="F10" i="618"/>
  <c r="F339" i="471"/>
  <c r="F11" i="618"/>
  <c r="F11" i="616"/>
  <c r="F8" i="622"/>
  <c r="F10" i="616"/>
  <c r="F8" i="614"/>
  <c r="F11" i="617"/>
  <c r="F12" i="617"/>
  <c r="F13" i="617"/>
  <c r="F12" i="616"/>
  <c r="F12" i="622"/>
  <c r="F342" i="471"/>
  <c r="F341" i="471"/>
  <c r="F13" i="622"/>
</calcChain>
</file>

<file path=xl/sharedStrings.xml><?xml version="1.0" encoding="utf-8"?>
<sst xmlns="http://schemas.openxmlformats.org/spreadsheetml/2006/main" count="6713" uniqueCount="3406">
  <si>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</si>
  <si>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</si>
  <si>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</si>
  <si>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</si>
  <si>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</si>
  <si>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</si>
  <si>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</si>
  <si>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</si>
  <si>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</si>
  <si>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</si>
  <si>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</si>
  <si>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</si>
  <si>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</si>
  <si>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</si>
  <si>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</si>
  <si>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</si>
  <si>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</si>
  <si>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</si>
  <si>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</si>
  <si>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</si>
  <si>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</si>
  <si>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</si>
  <si>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</si>
  <si>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</si>
  <si>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</si>
  <si>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</si>
  <si>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</si>
  <si>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</si>
  <si>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</si>
  <si>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</si>
  <si>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</si>
  <si>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</si>
  <si>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</si>
  <si>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</si>
  <si>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</si>
  <si>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</si>
  <si>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</si>
  <si>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</si>
  <si>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</si>
  <si>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</si>
  <si>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</si>
  <si>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</si>
  <si>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</si>
  <si>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</si>
  <si>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</si>
  <si>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</si>
  <si>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</si>
  <si>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</si>
  <si>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</si>
  <si>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</si>
  <si>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</si>
  <si>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</si>
  <si>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</si>
  <si>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</si>
  <si>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</si>
  <si>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</si>
  <si>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</si>
  <si>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</si>
  <si>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</si>
  <si>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</si>
  <si>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</si>
  <si>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</si>
  <si>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</si>
  <si>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</si>
  <si>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</si>
  <si>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</si>
  <si>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</si>
  <si>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</si>
  <si>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</si>
  <si>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</si>
  <si>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</si>
  <si>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</si>
  <si>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</si>
  <si>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</si>
  <si>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</si>
  <si>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</si>
  <si>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</si>
  <si>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</si>
  <si>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</si>
  <si>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</si>
  <si>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</si>
  <si>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</si>
  <si>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</si>
  <si>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</si>
  <si>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</si>
  <si>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</si>
  <si>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</si>
  <si>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</si>
  <si>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</si>
  <si>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</si>
  <si>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</si>
  <si>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</si>
  <si>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</si>
  <si>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</si>
  <si>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</si>
  <si>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</si>
  <si>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</si>
  <si>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</si>
  <si>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</si>
  <si>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</si>
  <si>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</si>
  <si>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</si>
  <si>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</si>
  <si>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</si>
  <si>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</si>
  <si>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</si>
  <si>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</si>
  <si>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</si>
  <si>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</si>
  <si>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</si>
  <si>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</si>
  <si>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</si>
  <si>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</si>
  <si>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</si>
  <si>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</si>
  <si>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</si>
  <si>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</si>
  <si>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</si>
  <si>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</si>
  <si>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</si>
  <si>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</si>
  <si>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</si>
  <si>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</si>
  <si>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</si>
  <si>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</si>
  <si>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</si>
  <si>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</si>
  <si>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</si>
  <si>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</si>
  <si>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</si>
  <si>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</si>
  <si>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</si>
  <si>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</si>
  <si>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</si>
  <si>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</si>
  <si>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</si>
  <si>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</si>
  <si>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</si>
  <si>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</si>
  <si>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</si>
  <si>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</si>
  <si>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</si>
  <si>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</si>
  <si>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</si>
  <si>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</si>
  <si>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</si>
  <si>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</si>
  <si>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</si>
  <si>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</si>
  <si>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</si>
  <si>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</si>
  <si>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</si>
  <si>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</si>
  <si>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</si>
  <si>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</si>
  <si>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</si>
  <si>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</si>
  <si>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</si>
  <si>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</si>
  <si>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</si>
  <si>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</si>
  <si>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</si>
  <si>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</si>
  <si>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</si>
  <si>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</si>
  <si>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</si>
  <si>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</si>
  <si>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</si>
  <si>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</si>
  <si>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</si>
  <si>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</si>
  <si>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</si>
  <si>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</si>
  <si>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</si>
  <si>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</si>
  <si>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</si>
  <si>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</si>
  <si>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</si>
  <si>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</si>
  <si>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</si>
  <si>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</si>
  <si>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</si>
  <si>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</si>
  <si>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</si>
  <si>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</si>
  <si>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</si>
  <si>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</si>
  <si>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</si>
  <si>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</si>
  <si>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</si>
  <si>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</si>
  <si>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</si>
  <si>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</si>
  <si>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</si>
  <si>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</si>
  <si>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</si>
  <si>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</si>
  <si>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</si>
  <si>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</si>
  <si>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</si>
  <si>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</si>
  <si>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</si>
  <si>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</si>
  <si>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</si>
  <si>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</si>
  <si>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</si>
  <si>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</si>
  <si>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</si>
  <si>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</si>
  <si>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</si>
  <si>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</si>
  <si>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</si>
  <si>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</si>
  <si>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</si>
  <si>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</si>
  <si>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</si>
  <si>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</si>
  <si>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</si>
  <si>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</si>
  <si>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</si>
  <si>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</si>
  <si>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</si>
  <si>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</si>
  <si>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</si>
  <si>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</si>
  <si>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</si>
  <si>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</si>
  <si>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</si>
  <si>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</si>
  <si>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</si>
  <si>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</si>
  <si>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</si>
  <si>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</si>
  <si>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</si>
  <si>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</si>
  <si>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</si>
  <si>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</si>
  <si>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</si>
  <si>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</si>
  <si>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</si>
  <si>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</si>
  <si>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</si>
  <si>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</si>
  <si>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</si>
  <si>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</si>
  <si>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</si>
  <si>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</si>
  <si>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</si>
  <si>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</si>
  <si>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</si>
  <si>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</si>
  <si>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</si>
  <si>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</si>
  <si>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</si>
  <si>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</si>
  <si>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</si>
  <si>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</si>
  <si>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</si>
  <si>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</si>
  <si>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</si>
  <si>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</si>
  <si>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</si>
  <si>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</si>
  <si>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</si>
  <si>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</si>
  <si>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</si>
  <si>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</si>
  <si>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</si>
  <si>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</si>
  <si>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</si>
  <si>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</si>
  <si>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</si>
  <si>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</si>
  <si>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</si>
  <si>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</si>
  <si>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</si>
  <si>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</si>
  <si>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</si>
  <si>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</si>
  <si>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</si>
  <si>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</si>
  <si>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</si>
  <si>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</si>
  <si>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</si>
  <si>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</si>
  <si>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</si>
  <si>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</si>
  <si>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</si>
  <si>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</si>
  <si>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</si>
  <si>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</si>
  <si>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</si>
  <si>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</si>
  <si>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</si>
  <si>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</si>
  <si>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</si>
  <si>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</si>
  <si>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</si>
  <si>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</si>
  <si>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</si>
  <si>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</si>
  <si>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</si>
  <si>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</si>
  <si>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</si>
  <si>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</si>
  <si>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</si>
  <si>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</si>
  <si>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</si>
  <si>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</si>
  <si>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</si>
  <si>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</si>
  <si>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</si>
  <si>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</si>
  <si>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</si>
  <si>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</si>
  <si>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</si>
  <si>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</si>
  <si>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</si>
  <si>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</si>
  <si>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</si>
  <si>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</si>
  <si>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</si>
  <si>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</si>
  <si>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</si>
  <si>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</si>
  <si>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</si>
  <si>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</si>
  <si>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</si>
  <si>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</si>
  <si>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</si>
  <si>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</si>
  <si>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</si>
  <si>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</si>
  <si>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</si>
  <si>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</si>
  <si>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</si>
  <si>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</si>
  <si>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</si>
  <si>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</si>
  <si>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</si>
  <si>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</si>
  <si>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</si>
  <si>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</si>
  <si>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</si>
  <si>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</si>
  <si>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</si>
  <si>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</si>
  <si>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</si>
  <si>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</si>
  <si>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</si>
  <si>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</si>
  <si>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</si>
  <si>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</si>
  <si>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</si>
  <si>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</si>
  <si>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</si>
  <si>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</si>
  <si>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</si>
  <si>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</si>
  <si>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</si>
  <si>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</si>
  <si>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</si>
  <si>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</si>
  <si>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</si>
  <si>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</si>
  <si>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</si>
  <si>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</si>
  <si>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</si>
  <si>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</si>
  <si>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</si>
  <si>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</si>
  <si>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</si>
  <si>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</si>
  <si>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</si>
  <si>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</si>
  <si>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</si>
  <si>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</si>
  <si>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</si>
  <si>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</si>
  <si>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</si>
  <si>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</si>
  <si>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</si>
  <si>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</si>
  <si>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</si>
  <si>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</si>
  <si>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</si>
  <si>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</si>
  <si>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</si>
  <si>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</si>
  <si>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</si>
  <si>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</si>
  <si>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</si>
  <si>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</si>
  <si>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</si>
  <si>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</si>
  <si>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</si>
  <si>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</si>
  <si>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</si>
  <si>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</si>
  <si>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</si>
  <si>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</si>
  <si>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</si>
  <si>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</si>
  <si>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</si>
  <si>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</si>
  <si>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</si>
  <si>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</si>
  <si>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</si>
  <si>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</si>
  <si>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</si>
  <si>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</si>
  <si>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</si>
  <si>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</si>
  <si>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</si>
  <si>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</si>
  <si>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</si>
  <si>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</si>
  <si>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</si>
  <si>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</si>
  <si>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</si>
  <si>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</si>
  <si>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</si>
  <si>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</si>
  <si>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</si>
  <si>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</si>
  <si>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</si>
  <si>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</si>
  <si>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</si>
  <si>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</si>
  <si>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</si>
  <si>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</si>
  <si>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</si>
  <si>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</si>
  <si>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</si>
  <si>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</si>
  <si>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</si>
  <si>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</si>
  <si>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</si>
  <si>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</si>
  <si>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</si>
  <si>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</si>
  <si>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</si>
  <si>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</si>
  <si>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</si>
  <si>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</si>
  <si>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</si>
  <si>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</si>
  <si>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</si>
  <si>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</si>
  <si>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</si>
  <si>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</si>
  <si>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</si>
  <si>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</si>
  <si>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</si>
  <si>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</si>
  <si>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</si>
  <si>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</si>
  <si>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</si>
  <si>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</si>
  <si>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</si>
  <si>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</si>
  <si>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</si>
  <si>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</si>
  <si>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</si>
  <si>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</si>
  <si>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</si>
  <si>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</si>
  <si>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</si>
  <si>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</si>
  <si>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</si>
  <si>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</si>
  <si>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</si>
  <si>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</si>
  <si>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</si>
  <si>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</si>
  <si>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</si>
  <si>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</si>
  <si>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</si>
  <si>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</si>
  <si>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</si>
  <si>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</si>
  <si>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</si>
  <si>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</si>
  <si>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</si>
  <si>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</si>
  <si>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</si>
  <si>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</si>
  <si>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</si>
  <si>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</si>
  <si>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</si>
  <si>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</si>
  <si>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</si>
  <si>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</si>
  <si>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</si>
  <si>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</si>
  <si>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</si>
  <si>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</si>
  <si>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</si>
  <si>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</si>
  <si>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</si>
  <si>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</si>
  <si>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</si>
  <si>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</si>
  <si>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</si>
  <si>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</si>
  <si>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</si>
  <si>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</si>
  <si>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</si>
  <si>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</si>
  <si>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</si>
  <si>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</si>
  <si>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</si>
  <si>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</si>
  <si>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</si>
  <si>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</si>
  <si>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</si>
  <si>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</si>
  <si>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</si>
  <si>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</si>
  <si>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</si>
  <si>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</si>
  <si>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</si>
  <si>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</si>
  <si>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</si>
  <si>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</si>
  <si>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</si>
  <si>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</si>
  <si>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</si>
  <si>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</si>
  <si>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</si>
  <si>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</si>
  <si>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</si>
  <si>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</si>
  <si>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</si>
  <si>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</si>
  <si>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</si>
  <si>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</si>
  <si>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</si>
  <si>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</si>
  <si>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</si>
  <si>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</si>
  <si>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</si>
  <si>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</si>
  <si>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</si>
  <si>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</si>
  <si>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</si>
  <si>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</si>
  <si>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</si>
  <si>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</si>
  <si>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</si>
  <si>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</si>
  <si>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</si>
  <si>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</si>
  <si>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</si>
  <si>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</si>
  <si>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</si>
  <si>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</si>
  <si>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</si>
  <si>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</si>
  <si>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</si>
  <si>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</si>
  <si>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</si>
  <si>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</si>
  <si>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</si>
  <si>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</si>
  <si>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</si>
  <si>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</si>
  <si>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</si>
  <si>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</si>
  <si>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</si>
  <si>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</si>
  <si>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</si>
  <si>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</si>
  <si>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</si>
  <si>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</si>
  <si>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</si>
  <si>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</si>
  <si>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</si>
  <si>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</si>
  <si>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</si>
  <si>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</si>
  <si>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</si>
  <si>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</si>
  <si>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</si>
  <si>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</si>
  <si>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</si>
  <si>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</si>
  <si>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</si>
  <si>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</si>
  <si>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</si>
  <si>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</si>
  <si>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</si>
  <si>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</si>
  <si>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</si>
  <si>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</si>
  <si>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</si>
  <si>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</si>
  <si>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</si>
  <si>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</si>
  <si>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</si>
  <si>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</si>
  <si>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</si>
  <si>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</si>
  <si>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</si>
  <si>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</si>
  <si>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</si>
  <si>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</si>
  <si>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</si>
  <si>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</si>
  <si>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</si>
  <si>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</si>
  <si>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</si>
  <si>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</si>
  <si>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</si>
  <si>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</si>
  <si>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</si>
  <si>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</si>
  <si>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</si>
  <si>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</si>
  <si>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</si>
  <si>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</si>
  <si>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</si>
  <si>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</si>
  <si>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</si>
  <si>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</si>
  <si>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</si>
  <si>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</si>
  <si>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</si>
  <si>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</si>
  <si>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</si>
  <si>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</si>
  <si>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</si>
  <si>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</si>
  <si>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</si>
  <si>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</si>
  <si>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</si>
  <si>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</si>
  <si>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</si>
  <si>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</si>
  <si>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</si>
  <si>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</si>
  <si>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</si>
  <si>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</si>
  <si>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</si>
  <si>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</si>
  <si>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</si>
  <si>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</si>
  <si>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</si>
  <si>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</si>
  <si>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</si>
  <si>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</si>
  <si>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</si>
  <si>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</si>
  <si>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</si>
  <si>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</si>
  <si>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</si>
  <si>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</si>
  <si>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</si>
  <si>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</si>
  <si>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</si>
  <si>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</si>
  <si>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</si>
  <si>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</si>
  <si>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</si>
  <si>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</si>
  <si>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</si>
  <si>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</si>
  <si>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</si>
  <si>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</si>
  <si>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</si>
  <si>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</si>
  <si>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</si>
  <si>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</si>
  <si>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</si>
  <si>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</si>
  <si>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</si>
  <si>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</si>
  <si>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</si>
  <si>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</si>
  <si>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</si>
  <si>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</si>
  <si>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</si>
  <si>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</si>
  <si>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</si>
  <si>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</si>
  <si>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</si>
  <si>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</si>
  <si>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</si>
  <si>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</si>
  <si>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</si>
  <si>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</si>
  <si>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</si>
  <si>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</si>
  <si>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</si>
  <si>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</si>
  <si>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</si>
  <si>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</si>
  <si>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</si>
  <si>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</si>
  <si>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</si>
  <si>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</si>
  <si>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</si>
  <si>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</si>
  <si>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</si>
  <si>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</si>
  <si>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</si>
  <si>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</si>
  <si>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</si>
  <si>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</si>
  <si>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</si>
  <si>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</si>
  <si>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</si>
  <si>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</si>
  <si>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</si>
  <si>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</si>
  <si>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</si>
  <si>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</si>
  <si>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</si>
  <si>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</si>
  <si>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</si>
  <si>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</si>
  <si>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</si>
  <si>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</si>
  <si>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</si>
  <si>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</si>
  <si>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</si>
  <si>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</si>
  <si>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</si>
  <si>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</si>
  <si>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</si>
  <si>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</si>
  <si>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</si>
  <si>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</si>
  <si>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</si>
  <si>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</si>
  <si>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</si>
  <si>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</si>
  <si>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</si>
  <si>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</si>
  <si>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</si>
  <si>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</si>
  <si>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</si>
  <si>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</si>
  <si>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</si>
  <si>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</si>
  <si>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</si>
  <si>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</si>
  <si>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</si>
  <si>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</si>
  <si>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</si>
  <si>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</si>
  <si>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</si>
  <si>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</si>
  <si>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</si>
  <si>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</si>
  <si>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</si>
  <si>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</si>
  <si>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</si>
  <si>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</si>
  <si>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</si>
  <si>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</si>
  <si>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</si>
  <si>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</si>
  <si>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</si>
  <si>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</si>
  <si>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</si>
  <si>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</si>
  <si>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</si>
  <si>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</si>
  <si>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</si>
  <si>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</si>
  <si>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</si>
  <si>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</si>
  <si>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</si>
  <si>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</si>
  <si>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</si>
  <si>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</si>
  <si>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26.12.2019</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</si>
  <si>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</si>
  <si>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</si>
  <si>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</si>
  <si>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</si>
  <si>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</si>
  <si>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</si>
  <si>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</si>
  <si>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</si>
  <si>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</si>
  <si>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</si>
  <si>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</si>
  <si>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</si>
  <si>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</si>
  <si>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</si>
  <si>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</si>
  <si>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</si>
  <si>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</si>
  <si>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</si>
  <si>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</si>
  <si>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</si>
  <si>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</si>
  <si>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</si>
  <si>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</si>
  <si>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</si>
  <si>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</si>
  <si>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</si>
  <si>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</si>
  <si>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</si>
  <si>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</si>
  <si>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</si>
  <si>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</si>
  <si>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</si>
  <si>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</si>
  <si>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</si>
  <si>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</si>
  <si>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</si>
  <si>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</si>
  <si>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</si>
  <si>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</si>
  <si>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</si>
  <si>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</si>
  <si>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</si>
  <si>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</si>
  <si>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</si>
  <si>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</si>
  <si>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</si>
  <si>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</si>
  <si>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</si>
  <si>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</si>
  <si>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</si>
  <si>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</si>
  <si>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</si>
  <si>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</si>
  <si>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</si>
  <si>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</si>
  <si>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</si>
  <si>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</si>
  <si>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</si>
  <si>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</si>
  <si>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</si>
  <si>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</si>
  <si>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</si>
  <si>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</si>
  <si>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</si>
  <si>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</si>
  <si>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</si>
  <si>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</si>
  <si>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</si>
  <si>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</si>
  <si>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</si>
  <si>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</si>
  <si>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</si>
  <si>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</si>
  <si>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</si>
  <si>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</si>
  <si>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</si>
  <si>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</si>
  <si>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</si>
  <si>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</si>
  <si>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</si>
  <si>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</si>
  <si>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</si>
  <si>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</si>
  <si>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</si>
  <si>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</si>
  <si>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</si>
  <si>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</si>
  <si>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</si>
  <si>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</si>
  <si>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</si>
  <si>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</si>
  <si>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</si>
  <si>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</si>
  <si>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</si>
  <si>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</si>
  <si>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</si>
  <si>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</si>
  <si>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</si>
  <si>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</si>
  <si>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</si>
  <si>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</si>
  <si>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</si>
  <si>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</si>
  <si>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</si>
  <si>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</si>
  <si>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</si>
  <si>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</si>
  <si>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</si>
  <si>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</si>
  <si>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</si>
  <si>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</si>
  <si>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</si>
  <si>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</si>
  <si>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</si>
  <si>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</si>
  <si>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</si>
  <si>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</si>
  <si>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</si>
  <si>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</si>
  <si>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</si>
  <si>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</si>
  <si>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</si>
  <si>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</si>
  <si>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</si>
  <si>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</si>
  <si>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</si>
  <si>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</si>
  <si>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</si>
  <si>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</si>
  <si>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</si>
  <si>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</si>
  <si>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</si>
  <si>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</si>
  <si>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</si>
  <si>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</si>
  <si>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</si>
  <si>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</si>
  <si>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</si>
  <si>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</si>
  <si>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</si>
  <si>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</si>
  <si>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</si>
  <si>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</si>
  <si>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</si>
  <si>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</si>
  <si>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</si>
  <si>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</si>
  <si>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</si>
  <si>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</si>
  <si>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</si>
  <si>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</si>
  <si>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</si>
  <si>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</si>
  <si>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</si>
  <si>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</si>
  <si>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</si>
  <si>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</si>
  <si>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</si>
  <si>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</si>
  <si>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</si>
  <si>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</si>
  <si>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</si>
  <si>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</si>
  <si>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</si>
  <si>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</si>
  <si>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</si>
  <si>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</si>
  <si>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</si>
  <si>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</si>
  <si>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</si>
  <si>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</si>
  <si>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</si>
  <si>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</si>
  <si>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</si>
  <si>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</si>
  <si>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</si>
  <si>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</si>
  <si>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</si>
  <si>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</si>
  <si>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</si>
  <si>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</si>
  <si>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</si>
  <si>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</si>
  <si>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</si>
  <si>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</si>
  <si>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</si>
  <si>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</si>
  <si>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</si>
  <si>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</si>
  <si>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</si>
  <si>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</si>
  <si>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</si>
  <si>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</si>
  <si>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</si>
  <si>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</si>
  <si>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</si>
  <si>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</si>
  <si>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</si>
  <si>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</si>
  <si>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</si>
  <si>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</si>
  <si>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</si>
  <si>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</si>
  <si>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</si>
  <si>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</si>
  <si>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</si>
  <si>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</si>
  <si>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</si>
  <si>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</si>
  <si>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</si>
  <si>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</si>
  <si>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</si>
  <si>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</si>
  <si>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</si>
  <si>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</si>
  <si>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</si>
  <si>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</si>
  <si>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</si>
  <si>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</si>
  <si>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</si>
  <si>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</si>
  <si>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</si>
  <si>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</si>
  <si>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</si>
  <si>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</si>
  <si>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</si>
  <si>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</si>
  <si>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</si>
  <si>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</si>
  <si>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</si>
  <si>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</si>
  <si>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</si>
  <si>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</si>
  <si>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</si>
  <si>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</si>
  <si>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</si>
  <si>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</si>
  <si>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</si>
  <si>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</si>
  <si>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</si>
  <si>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</si>
  <si>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</si>
  <si>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</si>
  <si>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</si>
  <si>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</si>
  <si>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</si>
  <si>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</si>
  <si>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</si>
  <si>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</si>
  <si>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</si>
  <si>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</si>
  <si>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</si>
  <si>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</si>
  <si>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</si>
  <si>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</si>
  <si>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</si>
  <si>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</si>
  <si>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</si>
  <si>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</si>
  <si>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</si>
  <si>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</si>
  <si>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</si>
  <si>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</si>
  <si>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</si>
  <si>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</si>
  <si>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</si>
  <si>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</si>
  <si>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</si>
  <si>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</si>
  <si>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</si>
  <si>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</si>
  <si>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</si>
  <si>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</si>
  <si>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</si>
  <si>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</si>
  <si>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</si>
  <si>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</si>
  <si>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</si>
  <si>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</si>
  <si>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</si>
  <si>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</si>
  <si>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</si>
  <si>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</si>
  <si>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</si>
  <si>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</si>
  <si>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</si>
  <si>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</si>
  <si>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</si>
  <si>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</si>
  <si>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</si>
  <si>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</si>
  <si>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</si>
  <si>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</si>
  <si>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</si>
  <si>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</si>
  <si>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</si>
  <si>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</si>
  <si>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</si>
  <si>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</si>
  <si>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</si>
  <si>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</si>
  <si>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</si>
  <si>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</si>
  <si>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</si>
  <si>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</si>
  <si>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</si>
  <si>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</si>
  <si>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</si>
  <si>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</si>
  <si>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</si>
  <si>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</si>
  <si>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</si>
  <si>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</si>
  <si>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</si>
  <si>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</si>
  <si>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</si>
  <si>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</si>
  <si>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</si>
  <si>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</si>
  <si>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</si>
  <si>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</si>
  <si>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</si>
  <si>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</si>
  <si>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</si>
  <si>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</si>
  <si>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</si>
  <si>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</si>
  <si>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</si>
  <si>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</si>
  <si>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</si>
  <si>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</si>
  <si>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</si>
  <si>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</si>
  <si>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</si>
  <si>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</si>
  <si>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</si>
  <si>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</si>
  <si>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</si>
  <si>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</si>
  <si>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</si>
  <si>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</si>
  <si>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</si>
  <si>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</si>
  <si>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</si>
  <si>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</si>
  <si>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</si>
  <si>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</si>
  <si>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</si>
  <si>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</si>
  <si>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</si>
  <si>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</si>
  <si>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</si>
  <si>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</si>
  <si>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</si>
  <si>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</si>
  <si>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</si>
  <si>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</si>
  <si>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</si>
  <si>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</si>
  <si>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</si>
  <si>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</si>
  <si>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</si>
  <si>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</si>
  <si>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</si>
  <si>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</si>
  <si>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</si>
  <si>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</si>
  <si>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</si>
  <si>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</si>
  <si>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</si>
  <si>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</si>
  <si>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</si>
  <si>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</si>
  <si>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</si>
  <si>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</si>
  <si>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</si>
  <si>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</si>
  <si>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</si>
  <si>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</si>
  <si>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</si>
  <si>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</si>
  <si>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</si>
  <si>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</si>
  <si>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</si>
  <si>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</si>
  <si>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</si>
  <si>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</si>
  <si>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</si>
  <si>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</si>
  <si>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</si>
  <si>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</si>
  <si>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</si>
  <si>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</si>
  <si>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</si>
  <si>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</si>
  <si>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</si>
  <si>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</si>
  <si>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</si>
  <si>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</si>
  <si>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</si>
  <si>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</si>
  <si>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</si>
  <si>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</si>
  <si>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</si>
  <si>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</si>
  <si>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</si>
  <si>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</si>
  <si>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</si>
  <si>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</si>
  <si>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</si>
  <si>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</si>
  <si>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</si>
  <si>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</si>
  <si>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</si>
  <si>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</si>
  <si>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</si>
  <si>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</si>
  <si>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</si>
  <si>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</si>
  <si>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</si>
  <si>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</si>
  <si>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</si>
  <si>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</si>
  <si>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</si>
  <si>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</si>
  <si>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</si>
  <si>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</si>
  <si>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</si>
  <si>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</si>
  <si>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</si>
  <si>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</si>
  <si>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</si>
  <si>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</si>
  <si>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</si>
  <si>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</si>
  <si>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</si>
  <si>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</si>
  <si>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</si>
  <si>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</si>
  <si>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</si>
  <si>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</si>
  <si>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</si>
  <si>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</si>
  <si>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</si>
  <si>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</si>
  <si>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</si>
  <si>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</si>
  <si>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</si>
  <si>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</si>
  <si>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</si>
  <si>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</si>
  <si>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</si>
  <si>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</si>
  <si>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</si>
  <si>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</si>
  <si>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</si>
  <si>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</si>
  <si>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</si>
  <si>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</si>
  <si>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</si>
  <si>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</si>
  <si>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</si>
  <si>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</si>
  <si>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</si>
  <si>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</si>
  <si>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</si>
  <si>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</si>
  <si>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</si>
  <si>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</si>
  <si>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</si>
  <si>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</si>
  <si>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</si>
  <si>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</si>
  <si>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</si>
  <si>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</si>
  <si>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</si>
  <si>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</si>
  <si>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</si>
  <si>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</si>
  <si>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</si>
  <si>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</si>
  <si>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</si>
  <si>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</si>
  <si>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</si>
  <si>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</si>
  <si>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</si>
  <si>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</si>
  <si>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</si>
  <si>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</si>
  <si>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</si>
  <si>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</si>
  <si>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</si>
  <si>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</si>
  <si>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</si>
  <si>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</si>
  <si>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</si>
  <si>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</si>
  <si>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</si>
  <si>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</si>
  <si>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</si>
  <si>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</si>
  <si>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</si>
  <si>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</si>
  <si>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</si>
  <si>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</si>
  <si>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</si>
  <si>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</si>
  <si>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</si>
  <si>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</si>
  <si>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</si>
  <si>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</si>
  <si>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</si>
  <si>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</si>
  <si>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</si>
  <si>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</si>
  <si>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</si>
  <si>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</si>
  <si>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</si>
  <si>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</si>
  <si>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</si>
  <si>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</si>
  <si>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</si>
  <si>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</si>
  <si>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</si>
  <si>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</si>
  <si>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</si>
  <si>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</si>
  <si>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</si>
  <si>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</si>
  <si>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</si>
  <si>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</si>
  <si>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</si>
  <si>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</si>
  <si>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</si>
  <si>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</si>
  <si>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</si>
  <si>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</si>
  <si>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</si>
  <si>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</si>
  <si>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</si>
  <si>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</si>
  <si>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</si>
  <si>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</si>
  <si>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</si>
  <si>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</si>
  <si>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</si>
  <si>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</si>
  <si>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</si>
  <si>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</si>
  <si>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</si>
  <si>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</si>
  <si>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</si>
  <si>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</si>
  <si>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</si>
  <si>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</si>
  <si>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</si>
  <si>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</si>
  <si>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</si>
  <si>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</si>
  <si>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</si>
  <si>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</si>
  <si>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</si>
  <si>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</si>
  <si>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</si>
  <si>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</si>
  <si>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</si>
  <si>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</si>
  <si>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</si>
  <si>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</si>
  <si>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</si>
  <si>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</si>
  <si>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</si>
  <si>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</si>
  <si>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</si>
  <si>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</si>
  <si>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</si>
  <si>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</si>
  <si>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</si>
  <si>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</si>
  <si>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</si>
  <si>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</si>
  <si>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</si>
  <si>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</si>
  <si>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</si>
  <si>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</si>
  <si>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</si>
  <si>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</si>
  <si>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</si>
  <si>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</si>
  <si>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</si>
  <si>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</si>
  <si>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</si>
  <si>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</si>
  <si>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</si>
  <si>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</si>
  <si>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</si>
  <si>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</si>
  <si>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</si>
  <si>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</si>
  <si>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</si>
  <si>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</si>
  <si>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</si>
  <si>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</si>
  <si>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</si>
  <si>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</si>
  <si>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</si>
  <si>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</si>
  <si>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</si>
  <si>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</si>
  <si>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</si>
  <si>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</si>
  <si>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</si>
  <si>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</si>
  <si>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</si>
  <si>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</si>
  <si>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</si>
  <si>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</si>
  <si>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</si>
  <si>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</si>
  <si>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</si>
  <si>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</si>
  <si>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</si>
  <si>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</si>
  <si>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</si>
  <si>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</si>
  <si>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</si>
  <si>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</si>
  <si>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</si>
  <si>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</si>
  <si>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</si>
  <si>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</si>
  <si>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</si>
  <si>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</si>
  <si>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</si>
  <si>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</si>
  <si>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</si>
  <si>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</si>
  <si>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</si>
  <si>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</si>
  <si>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</si>
  <si>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</si>
  <si>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</si>
  <si>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</si>
  <si>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</si>
  <si>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</si>
  <si>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</si>
  <si>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</si>
  <si>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</si>
  <si>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</si>
  <si>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</si>
  <si>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</si>
  <si>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</si>
  <si>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</si>
  <si>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</si>
  <si>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</si>
  <si>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</si>
  <si>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</si>
  <si>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</si>
  <si>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</si>
  <si>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</si>
  <si>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</si>
  <si>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</si>
  <si>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</si>
  <si>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</si>
  <si>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</si>
  <si>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</si>
  <si>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</si>
  <si>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</si>
  <si>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</si>
  <si>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</si>
  <si>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</si>
  <si>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</si>
  <si>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</si>
  <si>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</si>
  <si>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</si>
  <si>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</si>
  <si>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</si>
  <si>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</si>
  <si>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</si>
  <si>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</si>
  <si>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</si>
  <si>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</si>
  <si>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</si>
  <si>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</si>
  <si>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</si>
  <si>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</si>
  <si>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</si>
  <si>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</si>
  <si>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</si>
  <si>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</si>
  <si>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</si>
  <si>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</si>
  <si>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</si>
  <si>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</si>
  <si>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</si>
  <si>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</si>
  <si>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</si>
  <si>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</si>
  <si>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</si>
  <si>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</si>
  <si>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</si>
  <si>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</si>
  <si>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</si>
  <si>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</si>
  <si>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</si>
  <si>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</si>
  <si>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</si>
  <si>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</si>
  <si>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</si>
  <si>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</si>
  <si>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</si>
  <si>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</si>
  <si>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</si>
  <si>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</si>
  <si>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</si>
  <si>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</si>
  <si>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</si>
  <si>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</si>
  <si>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</si>
  <si>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</si>
  <si>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</si>
  <si>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</si>
  <si>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</si>
  <si>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</si>
  <si>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</si>
  <si>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</si>
  <si>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</si>
  <si>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</si>
  <si>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</si>
  <si>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</si>
  <si>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</si>
  <si>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</si>
  <si>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</si>
  <si>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</si>
  <si>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</si>
  <si>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</si>
  <si>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</si>
  <si>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</si>
  <si>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</si>
  <si>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</si>
  <si>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</si>
  <si>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</si>
  <si>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</si>
  <si>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</si>
  <si>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</si>
  <si>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</si>
  <si>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</si>
  <si>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</si>
  <si>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</si>
  <si>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</si>
  <si>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</si>
  <si>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</si>
  <si>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</si>
  <si>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</si>
  <si>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</si>
  <si>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</si>
  <si>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</si>
  <si>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</si>
  <si>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</si>
  <si>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</si>
  <si>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</si>
  <si>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</si>
  <si>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</si>
  <si>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</si>
  <si>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</si>
  <si>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</si>
  <si>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</si>
  <si>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</si>
  <si>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</si>
  <si>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</si>
  <si>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</si>
  <si>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</si>
  <si>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</si>
  <si>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</si>
  <si>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</si>
  <si>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</si>
  <si>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</si>
  <si>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</si>
  <si>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</si>
  <si>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</si>
  <si>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</si>
  <si>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</si>
  <si>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</si>
  <si>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</si>
  <si>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</si>
  <si>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</si>
  <si>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</si>
  <si>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</si>
  <si>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</si>
  <si>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</si>
  <si>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</si>
  <si>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</si>
  <si>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</si>
  <si>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</si>
  <si>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</si>
  <si>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</si>
  <si>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</si>
  <si>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</si>
  <si>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</si>
  <si>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</si>
  <si>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</si>
  <si>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</si>
  <si>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</si>
  <si>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</si>
  <si>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</si>
  <si>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</si>
  <si>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</si>
  <si>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</si>
  <si>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</si>
  <si>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</si>
  <si>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</si>
  <si>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</si>
  <si>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</si>
  <si>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</si>
  <si>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</si>
  <si>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</si>
  <si>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</si>
  <si>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</si>
  <si>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</si>
  <si>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</si>
  <si>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</si>
  <si>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</si>
  <si>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</si>
  <si>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</si>
  <si>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</si>
  <si>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</si>
  <si>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</si>
  <si>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</si>
  <si>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</si>
  <si>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</si>
  <si>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</si>
  <si>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</si>
  <si>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</si>
  <si>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</si>
  <si>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</si>
  <si>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</si>
  <si>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</si>
  <si>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</si>
  <si>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</si>
  <si>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</si>
  <si>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</si>
  <si>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</si>
  <si>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</si>
  <si>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</si>
  <si>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</si>
  <si>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</si>
  <si>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</si>
  <si>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</si>
  <si>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</si>
  <si>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</si>
  <si>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</si>
  <si>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</si>
  <si>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</si>
  <si>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</si>
  <si>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</si>
  <si>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</si>
  <si>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</si>
  <si>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</si>
  <si>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</si>
  <si>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</si>
  <si>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</si>
  <si>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</si>
  <si>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</si>
  <si>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</si>
  <si>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</si>
  <si>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</si>
  <si>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</si>
  <si>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</si>
  <si>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</si>
  <si>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</si>
  <si>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</si>
  <si>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</si>
  <si>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</si>
  <si>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</si>
  <si>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</si>
  <si>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</si>
  <si>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</si>
  <si>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</si>
  <si>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</si>
  <si>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</si>
  <si>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</si>
  <si>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</si>
  <si>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</si>
  <si>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</si>
  <si>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</si>
  <si>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</si>
  <si>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</si>
  <si>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</si>
  <si>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</si>
  <si>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</si>
  <si>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</si>
  <si>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</si>
  <si>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</si>
  <si>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</si>
  <si>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</si>
  <si>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</si>
  <si>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</si>
  <si>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</si>
  <si>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</si>
  <si>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</si>
  <si>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</si>
  <si>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</si>
  <si>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</si>
  <si>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</si>
  <si>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</si>
  <si>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</si>
  <si>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</si>
  <si>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</si>
  <si>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</si>
  <si>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</si>
  <si>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</si>
  <si>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</si>
  <si>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</si>
  <si>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</si>
  <si>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</si>
  <si>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</si>
  <si>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</si>
  <si>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</si>
  <si>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</si>
  <si>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</si>
  <si>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</si>
  <si>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</si>
  <si>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</si>
  <si>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</si>
  <si>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</si>
  <si>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</si>
  <si>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</si>
  <si>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</si>
  <si>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</si>
  <si>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</si>
  <si>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</si>
  <si>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</si>
  <si>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</si>
  <si>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</si>
  <si>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</si>
  <si>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</si>
  <si>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</si>
  <si>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</si>
  <si>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</si>
  <si>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</si>
  <si>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</si>
  <si>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</si>
  <si>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</si>
  <si>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</si>
  <si>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</si>
  <si>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</si>
  <si>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</si>
  <si>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</si>
  <si>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</si>
  <si>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</si>
  <si>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</si>
  <si>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</si>
  <si>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</si>
  <si>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</si>
  <si>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</si>
  <si>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</si>
  <si>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</si>
  <si>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</si>
  <si>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</si>
  <si>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</si>
  <si>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</si>
  <si>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</si>
  <si>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</si>
  <si>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</si>
  <si>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</si>
  <si>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</si>
  <si>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</si>
  <si>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</si>
  <si>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</si>
  <si>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</si>
  <si>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</si>
  <si>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</si>
  <si>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</si>
  <si>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</si>
  <si>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</si>
  <si>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</si>
  <si>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</si>
  <si>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</si>
  <si>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</si>
  <si>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</si>
  <si>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</si>
  <si>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</si>
  <si>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</si>
  <si>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</si>
  <si>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</si>
  <si>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</si>
  <si>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</si>
  <si>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</si>
  <si>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</si>
  <si>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</si>
  <si>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</si>
  <si>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</si>
  <si>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</si>
  <si>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</si>
  <si>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</si>
  <si>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</si>
  <si>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</si>
  <si>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</si>
  <si>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</si>
  <si>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</si>
  <si>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</si>
  <si>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</si>
  <si>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</si>
  <si>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</si>
  <si>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</si>
  <si>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</si>
  <si>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</si>
  <si>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</si>
  <si>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</si>
  <si>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</si>
  <si>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</si>
  <si>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</si>
  <si>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</si>
  <si>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</si>
  <si>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</si>
  <si>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</si>
  <si>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</si>
  <si>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</si>
  <si>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</si>
  <si>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</si>
  <si>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</si>
  <si>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</si>
  <si>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</si>
  <si>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</si>
  <si>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</si>
  <si>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</si>
  <si>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</si>
  <si>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</si>
  <si>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</si>
  <si>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</si>
  <si>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</si>
  <si>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</si>
  <si>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</si>
  <si>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</si>
  <si>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</si>
  <si>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</si>
  <si>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</si>
  <si>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</si>
  <si>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</si>
  <si>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</si>
  <si>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</si>
  <si>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</si>
  <si>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</si>
  <si>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</si>
  <si>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</si>
  <si>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</si>
  <si>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</si>
  <si>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</si>
  <si>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</si>
  <si>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</si>
  <si>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</si>
  <si>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</si>
  <si>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</si>
  <si>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</si>
  <si>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</si>
  <si>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</si>
  <si>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</si>
  <si>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</si>
  <si>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</si>
  <si>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</si>
  <si>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</si>
  <si>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</si>
  <si>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</si>
  <si>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</si>
  <si>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</si>
  <si>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</si>
  <si>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</si>
  <si>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</si>
  <si>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</si>
  <si>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</si>
  <si>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</si>
  <si>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</si>
  <si>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</si>
  <si>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</si>
  <si>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</si>
  <si>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</si>
  <si>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</si>
  <si>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</si>
  <si>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</si>
  <si>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</si>
  <si>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</si>
  <si>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</si>
  <si>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</si>
  <si>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</si>
  <si>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</si>
  <si>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</si>
  <si>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</si>
  <si>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</si>
  <si>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</si>
  <si>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</si>
  <si>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</si>
  <si>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</si>
  <si>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</si>
  <si>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</si>
  <si>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</si>
  <si>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</si>
  <si>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</si>
  <si>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</si>
  <si>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</si>
  <si>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</si>
  <si>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</si>
  <si>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</si>
  <si>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</si>
  <si>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</si>
  <si>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</si>
  <si>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</si>
  <si>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</si>
  <si>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</si>
  <si>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</si>
  <si>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</si>
  <si>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</si>
  <si>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</si>
  <si>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</si>
  <si>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</si>
  <si>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</si>
  <si>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</si>
  <si>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</si>
  <si>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</si>
  <si>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</si>
  <si>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</si>
  <si>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</si>
  <si>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</si>
  <si>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</si>
  <si>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</si>
  <si>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</si>
  <si>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</si>
  <si>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</si>
  <si>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</si>
  <si>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</si>
  <si>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</si>
  <si>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</si>
  <si>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</si>
  <si>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</si>
  <si>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</si>
  <si>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</si>
  <si>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</si>
  <si>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</si>
  <si>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</si>
  <si>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</si>
  <si>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</si>
  <si>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</si>
  <si>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</si>
  <si>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</si>
  <si>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</si>
  <si>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</si>
  <si>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</si>
  <si>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</si>
  <si>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</si>
  <si>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</si>
  <si>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</si>
  <si>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</si>
  <si>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</si>
  <si>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</si>
  <si>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</si>
  <si>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</si>
  <si>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</si>
  <si>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</si>
  <si>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</si>
  <si>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</si>
  <si>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</si>
  <si>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</si>
  <si>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</si>
  <si>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</si>
  <si>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</si>
  <si>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</si>
  <si>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</si>
  <si>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</si>
  <si>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</si>
  <si>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</si>
  <si>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</si>
  <si>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</si>
  <si>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</si>
  <si>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</si>
  <si>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</si>
  <si>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</si>
  <si>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</si>
  <si>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</si>
  <si>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</si>
  <si>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</si>
  <si>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</si>
  <si>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</si>
  <si>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</si>
  <si>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</si>
  <si>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</si>
  <si>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</si>
  <si>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</si>
  <si>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</si>
  <si>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</si>
  <si>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</si>
  <si>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</si>
  <si>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</si>
  <si>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</si>
  <si>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</si>
  <si>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</si>
  <si>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</si>
  <si>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</si>
  <si>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</si>
  <si>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</si>
  <si>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</si>
  <si>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</si>
  <si>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</si>
  <si>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</si>
  <si>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</si>
  <si>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</si>
  <si>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</si>
  <si>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</si>
  <si>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</si>
  <si>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</si>
  <si>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</si>
  <si>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</si>
  <si>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</si>
  <si>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</si>
  <si>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</si>
  <si>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</si>
  <si>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</si>
  <si>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</si>
  <si>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</si>
  <si>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</si>
  <si>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</si>
  <si>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</si>
  <si>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</si>
  <si>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</si>
  <si>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</si>
  <si>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</si>
  <si>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</si>
  <si>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</si>
  <si>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</si>
  <si>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</si>
  <si>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</si>
  <si>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</si>
  <si>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</si>
  <si>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</si>
  <si>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</si>
  <si>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</si>
  <si>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</si>
  <si>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</si>
  <si>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</si>
  <si>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</si>
  <si>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</si>
  <si>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</si>
  <si>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</si>
  <si>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</si>
  <si>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</si>
  <si>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</si>
  <si>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</si>
  <si>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</si>
  <si>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</si>
  <si>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</si>
  <si>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</si>
  <si>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</si>
  <si>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</si>
  <si>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</si>
  <si>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</si>
  <si>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</si>
  <si>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</si>
  <si>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</si>
  <si>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</si>
  <si>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</si>
  <si>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</si>
  <si>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</si>
  <si>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</si>
  <si>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</si>
  <si>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</si>
  <si>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</si>
  <si>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</si>
  <si>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</si>
  <si>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</si>
  <si>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</si>
  <si>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</si>
  <si>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</si>
  <si>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</si>
  <si>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</si>
  <si>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</si>
  <si>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</si>
  <si>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</si>
  <si>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</si>
  <si>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</si>
  <si>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</si>
  <si>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</si>
  <si>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</si>
  <si>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</si>
  <si>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</si>
  <si>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</si>
  <si>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</si>
  <si>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</si>
  <si>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</si>
  <si>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</si>
  <si>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</si>
  <si>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</si>
  <si>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</si>
  <si>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</si>
  <si>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</si>
  <si>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</si>
  <si>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</si>
  <si>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</si>
  <si>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</si>
  <si>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</si>
  <si>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</si>
  <si>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</si>
  <si>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</si>
  <si>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</si>
  <si>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</si>
  <si>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</si>
  <si>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</si>
  <si>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</si>
  <si>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</si>
  <si>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</si>
  <si>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</si>
  <si>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</si>
  <si>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</si>
  <si>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</si>
  <si>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</si>
  <si>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</si>
  <si>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</si>
  <si>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</si>
  <si>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</si>
  <si>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</si>
  <si>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</si>
  <si>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</si>
  <si>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</si>
  <si>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</si>
  <si>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</si>
  <si>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</si>
  <si>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</si>
  <si>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</si>
  <si>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</si>
  <si>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</si>
  <si>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</si>
  <si>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</si>
  <si>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</si>
  <si>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</si>
  <si>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</si>
  <si>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</si>
  <si>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</si>
  <si>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</si>
  <si>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</si>
  <si>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</si>
  <si>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</si>
  <si>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</si>
  <si>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</si>
  <si>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</si>
  <si>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</si>
  <si>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</si>
  <si>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</si>
  <si>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</si>
  <si>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</si>
  <si>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</si>
  <si>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</si>
  <si>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</si>
  <si>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</si>
  <si>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</si>
  <si>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</si>
  <si>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</si>
  <si>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</si>
  <si>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</si>
  <si>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</si>
  <si>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</si>
  <si>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</si>
  <si>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</si>
  <si>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</si>
  <si>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</si>
  <si>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</si>
  <si>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</si>
  <si>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</si>
  <si>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</si>
  <si>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</si>
  <si>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</si>
  <si>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</si>
  <si>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</si>
  <si>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</si>
  <si>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</si>
  <si>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</si>
  <si>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</si>
  <si>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</si>
  <si>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</si>
  <si>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</si>
  <si>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</si>
  <si>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</si>
  <si>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</si>
  <si>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</si>
  <si>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</si>
  <si>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</si>
  <si>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</si>
  <si>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</si>
  <si>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</si>
  <si>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</si>
  <si>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</si>
  <si>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</si>
  <si>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</si>
  <si>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</si>
  <si>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</si>
  <si>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</si>
  <si>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</si>
  <si>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</si>
  <si>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</si>
  <si>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</si>
  <si>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</si>
  <si>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</si>
  <si>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</si>
  <si>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</si>
  <si>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</si>
  <si>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</si>
  <si>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</si>
  <si>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</si>
  <si>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</si>
  <si>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</si>
  <si>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</si>
  <si>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</si>
  <si>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</si>
  <si>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</si>
  <si>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</si>
  <si>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</si>
  <si>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</si>
  <si>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</si>
  <si>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</si>
  <si>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</si>
  <si>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</si>
  <si>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</si>
  <si>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</si>
  <si>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</si>
  <si>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</si>
  <si>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</si>
  <si>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</si>
  <si>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</si>
  <si>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</si>
  <si>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</si>
  <si>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</si>
  <si>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</si>
  <si>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</si>
  <si>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</si>
  <si>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</si>
  <si>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</si>
  <si>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</si>
  <si>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</si>
  <si>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</si>
  <si>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</si>
  <si>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</si>
  <si>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</si>
  <si>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</si>
  <si>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</si>
  <si>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</si>
  <si>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</si>
  <si>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</si>
  <si>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</si>
  <si>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</si>
  <si>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</si>
  <si>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</si>
  <si>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</si>
  <si>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</si>
  <si>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</si>
  <si>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</si>
  <si>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</si>
  <si>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</si>
  <si>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</si>
  <si>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</si>
  <si>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</si>
  <si>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</si>
  <si>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</si>
  <si>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</si>
  <si>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</si>
  <si>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</si>
  <si>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</si>
  <si>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</si>
  <si>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</si>
  <si>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</si>
  <si>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</si>
  <si>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</si>
  <si>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</si>
  <si>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</si>
  <si>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</si>
  <si>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</si>
  <si>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</si>
  <si>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</si>
  <si>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</si>
  <si>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</si>
  <si>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</si>
  <si>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</si>
  <si>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</si>
  <si>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</si>
  <si>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</si>
  <si>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</si>
  <si>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</si>
  <si>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</si>
  <si>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</si>
  <si>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</si>
  <si>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</si>
  <si>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</si>
  <si>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</si>
  <si>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</si>
  <si>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</si>
  <si>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</si>
  <si>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</si>
  <si>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</si>
  <si>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</si>
  <si>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</si>
  <si>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</si>
  <si>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</si>
  <si>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</si>
  <si>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</si>
  <si>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</si>
  <si>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</si>
  <si>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</si>
  <si>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</si>
  <si>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</si>
  <si>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</si>
  <si>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</si>
  <si>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</si>
  <si>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</si>
  <si>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</si>
  <si>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</si>
  <si>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</si>
  <si>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</si>
  <si>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</si>
  <si>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</si>
  <si>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</si>
  <si>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</si>
  <si>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</si>
  <si>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</si>
  <si>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</si>
  <si>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</si>
  <si>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</si>
  <si>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</si>
  <si>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</si>
  <si>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</si>
  <si>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</si>
  <si>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</si>
  <si>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</si>
  <si>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</si>
  <si>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</si>
  <si>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</si>
  <si>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</si>
  <si>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</si>
  <si>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</si>
  <si>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</si>
  <si>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</si>
  <si>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</si>
  <si>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</si>
  <si>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</si>
  <si>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</si>
  <si>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</si>
  <si>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</si>
  <si>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</si>
  <si>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</si>
  <si>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</si>
  <si>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</si>
  <si>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</si>
  <si>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</si>
  <si>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</si>
  <si>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</si>
  <si>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</si>
  <si>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</si>
  <si>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</si>
  <si>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</si>
  <si>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</si>
  <si>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</si>
  <si>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</si>
  <si>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</si>
  <si>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</si>
  <si>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</si>
  <si>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</si>
  <si>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</si>
  <si>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</si>
  <si>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</si>
  <si>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</si>
  <si>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</si>
  <si>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</si>
  <si>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</si>
  <si>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</si>
  <si>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</si>
  <si>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</si>
  <si>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</si>
  <si>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</si>
  <si>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</si>
  <si>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</si>
  <si>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</si>
  <si>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</si>
  <si>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</si>
  <si>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</si>
  <si>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</si>
  <si>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</si>
  <si>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</si>
  <si>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</si>
  <si>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</si>
  <si>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</si>
  <si>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</si>
  <si>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</si>
  <si>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</si>
  <si>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</si>
  <si>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</si>
  <si>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</si>
  <si>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</si>
  <si>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</si>
  <si>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</si>
  <si>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</si>
  <si>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</si>
  <si>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</si>
  <si>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</si>
  <si>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</si>
  <si>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</si>
  <si>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</si>
  <si>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</si>
  <si>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</si>
  <si>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</si>
  <si>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</si>
  <si>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</si>
  <si>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</si>
  <si>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</si>
  <si>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</si>
  <si>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</si>
  <si>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</si>
  <si>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</si>
  <si>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</si>
  <si>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</si>
  <si>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</si>
  <si>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</si>
  <si>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</si>
  <si>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</si>
  <si>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</si>
  <si>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</si>
  <si>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</si>
  <si>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</si>
  <si>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</si>
  <si>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</si>
  <si>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</si>
  <si>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</si>
  <si>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</si>
  <si>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</si>
  <si>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</si>
  <si>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</si>
  <si>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</si>
  <si>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</si>
  <si>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</si>
  <si>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</si>
  <si>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</si>
  <si>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</si>
  <si>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</si>
  <si>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</si>
  <si>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</si>
  <si>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</si>
  <si>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</si>
  <si>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</si>
  <si>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</si>
  <si>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</si>
  <si>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</si>
  <si>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</si>
  <si>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</si>
  <si>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</si>
  <si>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</si>
  <si>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</si>
  <si>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</si>
  <si>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</si>
  <si>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</si>
  <si>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</si>
  <si>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</si>
  <si>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</si>
  <si>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</si>
  <si>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</si>
  <si>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</si>
  <si>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</si>
  <si>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</si>
  <si>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</si>
  <si>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</si>
  <si>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</si>
  <si>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</si>
  <si>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</si>
  <si>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</si>
  <si>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</si>
  <si>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</si>
  <si>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</si>
  <si>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</si>
  <si>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</si>
  <si>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</si>
  <si>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</si>
  <si>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</si>
  <si>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</si>
  <si>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</si>
  <si>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</si>
  <si>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</si>
  <si>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</si>
  <si>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</si>
  <si>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</si>
  <si>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</si>
  <si>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</si>
  <si>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</si>
  <si>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</si>
  <si>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</si>
  <si>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</si>
  <si>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</si>
  <si>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</si>
  <si>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</si>
  <si>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</si>
  <si>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</si>
  <si>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</si>
  <si>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</si>
  <si>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</si>
  <si>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</si>
  <si>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</si>
  <si>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</si>
  <si>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</si>
  <si>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</si>
  <si>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</si>
  <si>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</si>
  <si>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</si>
  <si>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</si>
  <si>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</si>
  <si>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</si>
  <si>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</si>
  <si>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</si>
  <si>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</si>
  <si>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</si>
  <si>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</si>
  <si>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</si>
  <si>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</si>
  <si>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</si>
  <si>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</si>
  <si>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</si>
  <si>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</si>
  <si>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</si>
  <si>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</si>
  <si>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</si>
  <si>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</si>
  <si>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</si>
  <si>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</si>
  <si>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</si>
  <si>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</si>
  <si>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</si>
  <si>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</si>
  <si>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</si>
  <si>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</si>
  <si>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</si>
  <si>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</si>
  <si>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</si>
  <si>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</si>
  <si>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</si>
  <si>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</si>
  <si>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</si>
  <si>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</si>
  <si>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</si>
  <si>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</si>
  <si>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</si>
  <si>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</si>
  <si>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</si>
  <si>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</si>
  <si>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</si>
  <si>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</si>
  <si>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</si>
  <si>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</si>
  <si>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</si>
  <si>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</si>
  <si>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</si>
  <si>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</si>
  <si>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</si>
  <si>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</si>
  <si>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</si>
  <si>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</si>
  <si>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</si>
  <si>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</si>
  <si>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</si>
  <si>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</si>
  <si>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</si>
  <si>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</si>
  <si>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</si>
  <si>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</si>
  <si>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</si>
  <si>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</si>
  <si>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</si>
  <si>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</si>
  <si>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</si>
  <si>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</si>
  <si>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</si>
  <si>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</si>
  <si>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</si>
  <si>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</si>
  <si>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</si>
  <si>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</si>
  <si>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</si>
  <si>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</si>
  <si>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</si>
  <si>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</si>
  <si>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</si>
  <si>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</si>
  <si>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</si>
  <si>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</si>
  <si>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</si>
  <si>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</si>
  <si>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</si>
  <si>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</si>
  <si>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</si>
  <si>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</si>
  <si>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</si>
  <si>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</si>
  <si>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</si>
  <si>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</si>
  <si>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</si>
  <si>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</si>
  <si>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</si>
  <si>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</si>
  <si>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</si>
  <si>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</si>
  <si>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</si>
  <si>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</si>
  <si>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</si>
  <si>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</si>
  <si>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</si>
  <si>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</si>
  <si>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</si>
  <si>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</si>
  <si>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</si>
  <si>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</si>
  <si>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</si>
  <si>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</si>
  <si>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</si>
  <si>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</si>
  <si>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</si>
  <si>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</si>
  <si>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</si>
  <si>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</si>
  <si>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</si>
  <si>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</si>
  <si>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</si>
  <si>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</si>
  <si>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</si>
  <si>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</si>
  <si>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</si>
  <si>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</si>
  <si>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</si>
  <si>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</si>
  <si>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</si>
  <si>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</si>
  <si>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</si>
  <si>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</si>
  <si>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</si>
  <si>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</si>
  <si>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</si>
  <si>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</si>
  <si>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</si>
  <si>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</si>
  <si>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</si>
  <si>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</si>
  <si>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</si>
  <si>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</si>
  <si>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</si>
  <si>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</si>
  <si>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</si>
  <si>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</si>
  <si>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</si>
  <si>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</si>
  <si>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</si>
  <si>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</si>
  <si>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</si>
  <si>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</si>
  <si>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</si>
  <si>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</si>
  <si>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</si>
  <si>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</si>
  <si>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</si>
  <si>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</si>
  <si>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</si>
  <si>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</si>
  <si>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</si>
  <si>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</si>
  <si>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</si>
  <si>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</si>
  <si>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</si>
  <si>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</si>
  <si>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</si>
  <si>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</si>
  <si>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</si>
  <si>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</si>
  <si>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</si>
  <si>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</si>
  <si>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</si>
  <si>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</si>
  <si>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</si>
  <si>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</si>
  <si>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</si>
  <si>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</si>
  <si>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</si>
  <si>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</si>
  <si>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</si>
  <si>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</si>
  <si>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</si>
  <si>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</si>
  <si>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</si>
  <si>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</si>
  <si>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</si>
  <si>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</si>
  <si>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</si>
  <si>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</si>
  <si>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</si>
  <si>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</si>
  <si>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</si>
  <si>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</si>
  <si>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</si>
  <si>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31.12.2024</t>
  </si>
  <si>
    <t>26.12.2019 19:04:23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</si>
  <si>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</si>
  <si>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</si>
  <si>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</si>
  <si>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</si>
  <si>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</si>
  <si>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</si>
  <si>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</si>
  <si>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</si>
  <si>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</si>
  <si>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</si>
  <si>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</si>
  <si>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</si>
  <si>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</si>
  <si>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</si>
  <si>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</si>
  <si>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</si>
  <si>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</si>
  <si>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</si>
  <si>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</si>
  <si>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</si>
  <si>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</si>
  <si>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</si>
  <si>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</si>
  <si>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</si>
  <si>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</si>
  <si>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</si>
  <si>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</si>
  <si>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</si>
  <si>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</si>
  <si>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</si>
  <si>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</si>
  <si>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</si>
  <si>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</si>
  <si>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</si>
  <si>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</si>
  <si>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</si>
  <si>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</si>
  <si>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</si>
  <si>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</si>
  <si>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</si>
  <si>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</si>
  <si>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</si>
  <si>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</si>
  <si>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</si>
  <si>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</si>
  <si>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</si>
  <si>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</si>
  <si>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</si>
  <si>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</si>
  <si>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</si>
  <si>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</si>
  <si>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</si>
  <si>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</si>
  <si>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</si>
  <si>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</si>
  <si>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</si>
  <si>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</si>
  <si>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</si>
  <si>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</si>
  <si>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</si>
  <si>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</si>
  <si>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</si>
  <si>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</si>
  <si>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</si>
  <si>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</si>
  <si>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</si>
  <si>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</si>
  <si>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</si>
  <si>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</si>
  <si>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</si>
  <si>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</si>
  <si>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</si>
  <si>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</si>
  <si>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</si>
  <si>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</si>
  <si>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</si>
  <si>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</si>
  <si>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</si>
  <si>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</si>
  <si>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</si>
  <si>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</si>
  <si>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</si>
  <si>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</si>
  <si>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</si>
  <si>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</si>
  <si>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</si>
  <si>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</si>
  <si>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</si>
  <si>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</si>
  <si>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</si>
  <si>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</si>
  <si>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</si>
  <si>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</si>
  <si>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</si>
  <si>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</si>
  <si>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</si>
  <si>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</si>
  <si>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</si>
  <si>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</si>
  <si>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</si>
  <si>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</si>
  <si>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</si>
  <si>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</si>
  <si>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</si>
  <si>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</si>
  <si>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</si>
  <si>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</si>
  <si>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</si>
  <si>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</si>
  <si>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</si>
  <si>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</si>
  <si>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</si>
  <si>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</si>
  <si>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</si>
  <si>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</si>
  <si>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</si>
  <si>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</si>
  <si>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</si>
  <si>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</si>
  <si>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</si>
  <si>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</si>
  <si>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</si>
  <si>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</si>
  <si>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</si>
  <si>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</si>
  <si>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</si>
  <si>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</si>
  <si>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</si>
  <si>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</si>
  <si>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</si>
  <si>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</si>
  <si>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</si>
  <si>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</si>
  <si>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</si>
  <si>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</si>
  <si>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</si>
  <si>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</si>
  <si>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</si>
  <si>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</si>
  <si>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</si>
  <si>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</si>
  <si>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</si>
  <si>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</si>
  <si>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</si>
  <si>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</si>
  <si>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</si>
  <si>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</si>
  <si>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</si>
  <si>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</si>
  <si>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</si>
  <si>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</si>
  <si>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</si>
  <si>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</si>
  <si>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</si>
  <si>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</si>
  <si>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</si>
  <si>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</si>
  <si>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</si>
  <si>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</si>
  <si>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</si>
  <si>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</si>
  <si>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</si>
  <si>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</si>
  <si>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</si>
  <si>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</si>
  <si>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</si>
  <si>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</si>
  <si>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</si>
  <si>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</si>
  <si>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</si>
  <si>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</si>
  <si>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</si>
  <si>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</si>
  <si>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</si>
  <si>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</si>
  <si>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</si>
  <si>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</si>
  <si>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</si>
  <si>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</si>
  <si>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</si>
  <si>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</si>
  <si>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</si>
  <si>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</si>
  <si>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</si>
  <si>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</si>
  <si>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</si>
  <si>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</si>
  <si>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</si>
  <si>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</si>
  <si>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</si>
  <si>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</si>
  <si>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</si>
  <si>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</si>
  <si>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</si>
  <si>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</si>
  <si>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</si>
  <si>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</si>
  <si>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</si>
  <si>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</si>
  <si>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</si>
  <si>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</si>
  <si>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</si>
  <si>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</si>
  <si>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</si>
  <si>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</si>
  <si>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</si>
  <si>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</si>
  <si>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</si>
  <si>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</si>
  <si>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</si>
  <si>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</si>
  <si>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</si>
  <si>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</si>
  <si>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</si>
  <si>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</si>
  <si>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</si>
  <si>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</si>
  <si>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</si>
  <si>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</si>
  <si>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</si>
  <si>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</si>
  <si>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</si>
  <si>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</si>
  <si>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</si>
  <si>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</si>
  <si>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</si>
  <si>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</si>
  <si>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</si>
  <si>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</si>
  <si>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</si>
  <si>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</si>
  <si>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</si>
  <si>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</si>
  <si>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</si>
  <si>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</si>
  <si>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</si>
  <si>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</si>
  <si>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</si>
  <si>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</si>
  <si>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</si>
  <si>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</si>
  <si>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</si>
  <si>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</si>
  <si>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</si>
  <si>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</si>
  <si>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</si>
  <si>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</si>
  <si>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</si>
  <si>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</si>
  <si>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</si>
  <si>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</si>
  <si>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</si>
  <si>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</si>
  <si>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</si>
  <si>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</si>
  <si>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</si>
  <si>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</si>
  <si>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</si>
  <si>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</si>
  <si>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</si>
  <si>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</si>
  <si>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</si>
  <si>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</si>
  <si>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</si>
  <si>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</si>
  <si>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</si>
  <si>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</si>
  <si>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</si>
  <si>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</si>
  <si>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</si>
  <si>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</si>
  <si>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</si>
  <si>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</si>
  <si>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</si>
  <si>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</si>
  <si>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</si>
  <si>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</si>
  <si>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</si>
  <si>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</si>
  <si>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</si>
  <si>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</si>
  <si>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</si>
  <si>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</si>
  <si>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</si>
  <si>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</si>
  <si>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</si>
  <si>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</si>
  <si>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</si>
  <si>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</si>
  <si>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</si>
  <si>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</si>
  <si>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</si>
  <si>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</si>
  <si>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</si>
  <si>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</si>
  <si>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</si>
  <si>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</si>
  <si>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</si>
  <si>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</si>
  <si>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26322530</t>
  </si>
  <si>
    <t>ОАО "Казанькомпрессормаш"</t>
  </si>
  <si>
    <t>1660004878</t>
  </si>
  <si>
    <t>28031957</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</si>
  <si>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</si>
  <si>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</si>
  <si>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</si>
  <si>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</si>
  <si>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</si>
  <si>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</si>
  <si>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</si>
  <si>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</si>
  <si>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</si>
  <si>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</si>
  <si>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</si>
  <si>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</si>
  <si>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</si>
  <si>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</si>
  <si>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</si>
  <si>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</si>
  <si>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</si>
  <si>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</si>
  <si>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</si>
  <si>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</si>
  <si>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</si>
  <si>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</si>
  <si>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</si>
  <si>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</si>
  <si>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</si>
  <si>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</si>
  <si>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</si>
  <si>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</si>
  <si>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</si>
  <si>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</si>
  <si>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</si>
  <si>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</si>
  <si>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</si>
  <si>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</si>
  <si>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</si>
  <si>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</si>
  <si>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</si>
  <si>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</si>
  <si>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</si>
  <si>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</si>
  <si>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</si>
  <si>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</si>
  <si>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</si>
  <si>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</si>
  <si>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</si>
  <si>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</si>
  <si>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</si>
  <si>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</si>
  <si>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</si>
  <si>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</si>
  <si>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</si>
  <si>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</si>
  <si>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</si>
  <si>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</si>
  <si>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</si>
  <si>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</si>
  <si>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</si>
  <si>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</si>
  <si>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</si>
  <si>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</si>
  <si>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</si>
  <si>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</si>
  <si>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</si>
  <si>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</si>
  <si>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</si>
  <si>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</si>
  <si>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</si>
  <si>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</si>
  <si>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</si>
  <si>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</si>
  <si>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</si>
  <si>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</si>
  <si>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</si>
  <si>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</si>
  <si>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</si>
  <si>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</si>
  <si>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</si>
  <si>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</si>
  <si>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</si>
  <si>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</si>
  <si>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</si>
  <si>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</si>
  <si>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</si>
  <si>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</si>
  <si>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</si>
  <si>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</si>
  <si>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</si>
  <si>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</si>
  <si>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</si>
  <si>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</si>
  <si>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</si>
  <si>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</si>
  <si>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</si>
  <si>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</si>
  <si>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</si>
  <si>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</si>
  <si>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</si>
  <si>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</si>
  <si>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</si>
  <si>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</si>
  <si>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</si>
  <si>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</si>
  <si>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</si>
  <si>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</si>
  <si>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</si>
  <si>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</si>
  <si>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</si>
  <si>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</si>
  <si>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</si>
  <si>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</si>
  <si>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</si>
  <si>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</si>
  <si>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</si>
  <si>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</si>
  <si>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</si>
  <si>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</si>
  <si>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</si>
  <si>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</si>
  <si>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</si>
  <si>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</si>
  <si>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</si>
  <si>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</si>
  <si>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</si>
  <si>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</si>
  <si>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</si>
  <si>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</si>
  <si>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</si>
  <si>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</si>
  <si>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</si>
  <si>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</si>
  <si>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</si>
  <si>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</si>
  <si>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</si>
  <si>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</si>
  <si>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</si>
  <si>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</si>
  <si>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</si>
  <si>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</si>
  <si>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</si>
  <si>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</si>
  <si>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</si>
  <si>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</si>
  <si>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</si>
  <si>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</si>
  <si>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</si>
  <si>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</si>
  <si>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</si>
  <si>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</si>
  <si>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</si>
  <si>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</si>
  <si>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</si>
  <si>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</si>
  <si>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</si>
  <si>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</si>
  <si>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</si>
  <si>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</si>
  <si>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</si>
  <si>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</si>
  <si>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</si>
  <si>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</si>
  <si>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</si>
  <si>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</si>
  <si>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</si>
  <si>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</si>
  <si>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</si>
  <si>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</si>
  <si>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</si>
  <si>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</si>
  <si>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</si>
  <si>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</si>
  <si>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</si>
  <si>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</si>
  <si>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</si>
  <si>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</si>
  <si>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</si>
  <si>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</si>
  <si>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</si>
  <si>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</si>
  <si>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</si>
  <si>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</si>
  <si>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</si>
  <si>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</si>
  <si>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</si>
  <si>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</si>
  <si>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</si>
  <si>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</si>
  <si>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</si>
  <si>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</si>
  <si>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</si>
  <si>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</si>
  <si>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31243870</t>
  </si>
  <si>
    <t>ООО "СК-16"</t>
  </si>
  <si>
    <t>1658159338</t>
  </si>
  <si>
    <t>01-10-2014 00:00:00</t>
  </si>
  <si>
    <t>26354446</t>
  </si>
  <si>
    <t>ООО "СКП "Татнефть-Ак Барс"</t>
  </si>
  <si>
    <t>1655085014</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</si>
  <si>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</si>
  <si>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</si>
  <si>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</si>
  <si>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</si>
  <si>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</si>
  <si>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</si>
  <si>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</si>
  <si>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</si>
  <si>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</si>
  <si>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</si>
  <si>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</si>
  <si>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</si>
  <si>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</si>
  <si>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</si>
  <si>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</si>
  <si>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</si>
  <si>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</si>
  <si>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</si>
  <si>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</si>
  <si>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</si>
  <si>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</si>
  <si>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</si>
  <si>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</si>
  <si>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</si>
  <si>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</si>
  <si>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31322071</t>
  </si>
  <si>
    <t>ООО "ТеплоЭнергоСнабжение"</t>
  </si>
  <si>
    <t>1660326233</t>
  </si>
  <si>
    <t>31319208</t>
  </si>
  <si>
    <t>ООО "Тепловик 2"</t>
  </si>
  <si>
    <t>1646046925</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</si>
  <si>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</si>
  <si>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</si>
  <si>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</si>
  <si>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</si>
  <si>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</si>
  <si>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</si>
  <si>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</si>
  <si>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</si>
  <si>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</si>
  <si>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</si>
  <si>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</si>
  <si>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</si>
  <si>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</si>
  <si>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</si>
  <si>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</si>
  <si>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</si>
  <si>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</si>
  <si>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</si>
  <si>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</si>
  <si>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</si>
  <si>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</si>
  <si>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</si>
  <si>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</si>
  <si>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</si>
  <si>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</si>
  <si>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</si>
  <si>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</si>
  <si>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</si>
  <si>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</si>
  <si>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</si>
  <si>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</si>
  <si>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</si>
  <si>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</si>
  <si>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</si>
  <si>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</si>
  <si>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</si>
  <si>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</si>
  <si>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</si>
  <si>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</si>
  <si>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</si>
  <si>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</si>
  <si>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</si>
  <si>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</si>
  <si>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</si>
  <si>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</si>
  <si>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</si>
  <si>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</si>
  <si>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</si>
  <si>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</si>
  <si>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</si>
  <si>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</si>
  <si>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</si>
  <si>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</si>
  <si>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</si>
  <si>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</si>
  <si>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</si>
  <si>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</si>
  <si>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</si>
  <si>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</si>
  <si>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</si>
  <si>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</si>
  <si>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</si>
  <si>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</si>
  <si>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</si>
  <si>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</si>
  <si>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</si>
  <si>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</si>
  <si>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</si>
  <si>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</si>
  <si>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</si>
  <si>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</si>
  <si>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</si>
  <si>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</si>
  <si>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</si>
  <si>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</si>
  <si>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</si>
  <si>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</si>
  <si>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</si>
  <si>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</si>
  <si>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</si>
  <si>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</si>
  <si>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</si>
  <si>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</si>
  <si>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</si>
  <si>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</si>
  <si>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</si>
  <si>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</si>
  <si>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</si>
  <si>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</si>
  <si>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</si>
  <si>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</si>
  <si>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</si>
  <si>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</si>
  <si>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</si>
  <si>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</si>
  <si>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</si>
  <si>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</si>
  <si>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</si>
  <si>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</si>
  <si>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</si>
  <si>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</si>
  <si>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</si>
  <si>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</si>
  <si>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</si>
  <si>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</si>
  <si>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</si>
  <si>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</si>
  <si>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</si>
  <si>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</si>
  <si>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</si>
  <si>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</si>
  <si>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</si>
  <si>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</si>
  <si>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</si>
  <si>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</si>
  <si>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</si>
  <si>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</si>
  <si>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</si>
  <si>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</si>
  <si>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</si>
  <si>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</si>
  <si>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</si>
  <si>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</si>
  <si>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</si>
  <si>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</si>
  <si>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</si>
  <si>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</si>
  <si>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</si>
  <si>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</si>
  <si>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</si>
  <si>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</si>
  <si>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</si>
  <si>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</si>
  <si>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</si>
  <si>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</si>
  <si>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</si>
  <si>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</si>
  <si>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</si>
  <si>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</si>
  <si>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</si>
  <si>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</si>
  <si>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</si>
  <si>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</si>
  <si>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</si>
  <si>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</si>
  <si>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</si>
  <si>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</si>
  <si>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</si>
  <si>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</si>
  <si>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</si>
  <si>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</si>
  <si>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</si>
  <si>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</si>
  <si>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</si>
  <si>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</si>
  <si>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</si>
  <si>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</si>
  <si>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</si>
  <si>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</si>
  <si>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</si>
  <si>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</si>
  <si>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</si>
  <si>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</si>
  <si>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</si>
  <si>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</si>
  <si>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</si>
  <si>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</si>
  <si>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</si>
  <si>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</si>
  <si>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</si>
  <si>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Официальный сайт правовой информации Министерства юстиции РТ:  http//pravo.tatarstan.ru</t>
  </si>
  <si>
    <t>13.12.2019</t>
  </si>
  <si>
    <t>5-114/тэ</t>
  </si>
  <si>
    <t>420021, Казань, Тукая, 162</t>
  </si>
  <si>
    <t>Абдулхаков Рустам Рифгатович</t>
  </si>
  <si>
    <t>Камалова Эльвира Салиховна</t>
  </si>
  <si>
    <t>начальник ПФО</t>
  </si>
  <si>
    <t>(843) 211 12 96</t>
  </si>
  <si>
    <t>pfo-kazenergo@mail.ru</t>
  </si>
  <si>
    <t>О</t>
  </si>
  <si>
    <t>Город Казань, Город Казань (92701000);</t>
  </si>
  <si>
    <t>Тариф на услуги по передаче тепловой энергии</t>
  </si>
  <si>
    <t>в зоне действия ЕТО-2 города Казани</t>
  </si>
  <si>
    <t>30.06.2020</t>
  </si>
  <si>
    <t>31.12.2020</t>
  </si>
  <si>
    <t>01.07.2020</t>
  </si>
  <si>
    <t>01.01.2021</t>
  </si>
  <si>
    <t>30.06.2021</t>
  </si>
  <si>
    <t>01.07.2021</t>
  </si>
  <si>
    <t>31.12.2021</t>
  </si>
  <si>
    <t>01.01.2022</t>
  </si>
  <si>
    <t>30.06.2022</t>
  </si>
  <si>
    <t>01.07.2022</t>
  </si>
  <si>
    <t>31.12.2022</t>
  </si>
  <si>
    <t>01.01.2023</t>
  </si>
  <si>
    <t>30.06.2023</t>
  </si>
  <si>
    <t>01.07.2023</t>
  </si>
  <si>
    <t>31.12.2023</t>
  </si>
  <si>
    <t>01.01.2024</t>
  </si>
  <si>
    <t>30.06.2024</t>
  </si>
  <si>
    <t>01.07.2024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</si>
</sst>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xdr:cNvGrpSpPr>
          <a:grpSpLocks/>
        </xdr:cNvGrpSpPr>
      </xdr:nvGrpSpPr>
      <xdr:grpSpPr bwMode="auto">
        <a:xfrm>
          <a:off x="39719250" y="4124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2" t="s">
        <v>632</v>
      </c>
      <c r="M5" s="1232"/>
      <c r="N5" s="1232"/>
      <c r="O5" s="1232"/>
      <c r="P5" s="1232"/>
      <c r="Q5" s="1232"/>
      <c r="R5" s="1232"/>
      <c r="S5" s="1232"/>
      <c r="T5" s="1232"/>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09" t="str">
        <f>IF(datePr_ch="",IF(datePr="","",datePr),datePr_ch)</f>
        <v>13.12.2019</v>
      </c>
      <c r="P8" s="1209"/>
      <c r="Q8" s="1209"/>
      <c r="R8" s="1209"/>
      <c r="S8" s="1209"/>
      <c r="T8" s="1209"/>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09" t="str">
        <f>IF(numberPr_ch="",IF(numberPr="","",numberPr),numberPr_ch)</f>
        <v>5-114/тэ</v>
      </c>
      <c r="P9" s="1209"/>
      <c r="Q9" s="1209"/>
      <c r="R9" s="1209"/>
      <c r="S9" s="1209"/>
      <c r="T9" s="1209"/>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92"/>
      <c r="Y10" s="592"/>
      <c r="Z10" s="592"/>
      <c r="AA10" s="592"/>
      <c r="AB10" s="592"/>
      <c r="AC10" s="592"/>
    </row>
    <row r="11" spans="1:29" s="572" customFormat="1" ht="11.25" hidden="1">
      <c r="A11" s="592"/>
      <c r="B11" s="592"/>
      <c r="C11" s="592"/>
      <c r="D11" s="592"/>
      <c r="E11" s="592"/>
      <c r="F11" s="592"/>
      <c r="G11" s="592"/>
      <c r="H11" s="592"/>
      <c r="L11" s="1233"/>
      <c r="M11" s="1233"/>
      <c r="N11" s="568"/>
      <c r="O11" s="584"/>
      <c r="P11" s="584"/>
      <c r="Q11" s="584"/>
      <c r="R11" s="584"/>
      <c r="S11" s="584"/>
      <c r="T11" s="584"/>
      <c r="U11" s="590" t="s">
        <v>373</v>
      </c>
      <c r="X11" s="592"/>
      <c r="Y11" s="592"/>
      <c r="Z11" s="592"/>
      <c r="AA11" s="592"/>
      <c r="AB11" s="592"/>
      <c r="AC11" s="592"/>
    </row>
    <row r="12" spans="1:29">
      <c r="J12" s="531"/>
      <c r="K12" s="531"/>
      <c r="L12" s="526"/>
      <c r="M12" s="526"/>
      <c r="N12" s="504"/>
      <c r="O12" s="1210"/>
      <c r="P12" s="1210"/>
      <c r="Q12" s="1210"/>
      <c r="R12" s="1210"/>
      <c r="S12" s="1210"/>
      <c r="T12" s="1210"/>
      <c r="U12" s="1210"/>
    </row>
    <row r="13" spans="1:29">
      <c r="J13" s="531"/>
      <c r="K13" s="531"/>
      <c r="L13" s="1152" t="s">
        <v>454</v>
      </c>
      <c r="M13" s="1152"/>
      <c r="N13" s="1152"/>
      <c r="O13" s="1152"/>
      <c r="P13" s="1152"/>
      <c r="Q13" s="1152"/>
      <c r="R13" s="1152"/>
      <c r="S13" s="1152"/>
      <c r="T13" s="1152"/>
      <c r="U13" s="1152"/>
      <c r="V13" s="1152"/>
      <c r="W13" s="1152" t="s">
        <v>455</v>
      </c>
    </row>
    <row r="14" spans="1:29" ht="14.25" customHeight="1">
      <c r="J14" s="531"/>
      <c r="K14" s="531"/>
      <c r="L14" s="1216" t="s">
        <v>92</v>
      </c>
      <c r="M14" s="1216" t="s">
        <v>640</v>
      </c>
      <c r="N14" s="663"/>
      <c r="O14" s="1217" t="s">
        <v>642</v>
      </c>
      <c r="P14" s="1218"/>
      <c r="Q14" s="1218"/>
      <c r="R14" s="1218"/>
      <c r="S14" s="1218"/>
      <c r="T14" s="1219"/>
      <c r="U14" s="1227" t="s">
        <v>341</v>
      </c>
      <c r="V14" s="1213" t="s">
        <v>275</v>
      </c>
      <c r="W14" s="1152"/>
    </row>
    <row r="15" spans="1:29" ht="14.25" customHeight="1">
      <c r="J15" s="531"/>
      <c r="K15" s="531"/>
      <c r="L15" s="1216"/>
      <c r="M15" s="1216"/>
      <c r="N15" s="664"/>
      <c r="O15" s="1222" t="s">
        <v>606</v>
      </c>
      <c r="P15" s="1220" t="s">
        <v>271</v>
      </c>
      <c r="Q15" s="1221"/>
      <c r="R15" s="1224" t="s">
        <v>655</v>
      </c>
      <c r="S15" s="1225"/>
      <c r="T15" s="1226"/>
      <c r="U15" s="1228"/>
      <c r="V15" s="1214"/>
      <c r="W15" s="1152"/>
    </row>
    <row r="16" spans="1:29" ht="33.75" customHeight="1">
      <c r="J16" s="531"/>
      <c r="K16" s="531"/>
      <c r="L16" s="1216"/>
      <c r="M16" s="1216"/>
      <c r="N16" s="665"/>
      <c r="O16" s="1223"/>
      <c r="P16" s="537" t="s">
        <v>607</v>
      </c>
      <c r="Q16" s="537" t="s">
        <v>6</v>
      </c>
      <c r="R16" s="538" t="s">
        <v>274</v>
      </c>
      <c r="S16" s="1211" t="s">
        <v>273</v>
      </c>
      <c r="T16" s="1212"/>
      <c r="U16" s="1229"/>
      <c r="V16" s="1215"/>
      <c r="W16" s="1152"/>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651">
        <f ca="1">OFFSET(V17,0,-1)</f>
        <v>8</v>
      </c>
      <c r="W17" s="650">
        <f ca="1">OFFSET(W17,0,-1)+1</f>
        <v>9</v>
      </c>
    </row>
    <row r="18" spans="1:29" ht="22.5">
      <c r="A18" s="1235">
        <v>1</v>
      </c>
      <c r="B18" s="867"/>
      <c r="C18" s="867"/>
      <c r="D18" s="867"/>
      <c r="E18" s="868"/>
      <c r="F18" s="869"/>
      <c r="G18" s="869"/>
      <c r="H18" s="869"/>
      <c r="I18" s="870"/>
      <c r="J18" s="865"/>
      <c r="K18" s="872"/>
      <c r="L18" s="595">
        <f>mergeValue(A18)</f>
        <v>1</v>
      </c>
      <c r="M18" s="643" t="s">
        <v>20</v>
      </c>
      <c r="N18" s="648"/>
      <c r="O18" s="1236"/>
      <c r="P18" s="1236"/>
      <c r="Q18" s="1236"/>
      <c r="R18" s="1236"/>
      <c r="S18" s="1236"/>
      <c r="T18" s="1236"/>
      <c r="U18" s="1236"/>
      <c r="V18" s="1236"/>
      <c r="W18" s="632" t="s">
        <v>476</v>
      </c>
      <c r="Y18" s="591"/>
      <c r="Z18" s="591" t="str">
        <f t="shared" ref="Z18:Z31" si="0">IF(M18="","",M18 )</f>
        <v>Наименование тарифа</v>
      </c>
      <c r="AA18" s="591"/>
      <c r="AB18" s="591"/>
      <c r="AC18" s="591"/>
    </row>
    <row r="19" spans="1:29" ht="22.5">
      <c r="A19" s="1235"/>
      <c r="B19" s="1235">
        <v>1</v>
      </c>
      <c r="C19" s="867"/>
      <c r="D19" s="867"/>
      <c r="E19" s="869"/>
      <c r="F19" s="869"/>
      <c r="G19" s="869"/>
      <c r="H19" s="869"/>
      <c r="I19" s="864"/>
      <c r="J19" s="863"/>
      <c r="K19" s="866"/>
      <c r="L19" s="595" t="str">
        <f>mergeValue(A19) &amp;"."&amp; mergeValue(B19)</f>
        <v>1.1</v>
      </c>
      <c r="M19" s="548" t="s">
        <v>16</v>
      </c>
      <c r="N19" s="648"/>
      <c r="O19" s="1236"/>
      <c r="P19" s="1236"/>
      <c r="Q19" s="1236"/>
      <c r="R19" s="1236"/>
      <c r="S19" s="1236"/>
      <c r="T19" s="1236"/>
      <c r="U19" s="1236"/>
      <c r="V19" s="1236"/>
      <c r="W19" s="632" t="s">
        <v>477</v>
      </c>
      <c r="Y19" s="591"/>
      <c r="Z19" s="591" t="str">
        <f t="shared" si="0"/>
        <v>Территория действия тарифа</v>
      </c>
      <c r="AA19" s="591"/>
      <c r="AB19" s="591"/>
      <c r="AC19" s="591"/>
    </row>
    <row r="20" spans="1:29" ht="22.5">
      <c r="A20" s="1235"/>
      <c r="B20" s="1235"/>
      <c r="C20" s="1235">
        <v>1</v>
      </c>
      <c r="D20" s="867"/>
      <c r="E20" s="869"/>
      <c r="F20" s="869"/>
      <c r="G20" s="869"/>
      <c r="H20" s="869"/>
      <c r="I20" s="871"/>
      <c r="J20" s="863"/>
      <c r="K20" s="866"/>
      <c r="L20" s="595" t="str">
        <f>mergeValue(A20) &amp;"."&amp; mergeValue(B20)&amp;"."&amp; mergeValue(C20)</f>
        <v>1.1.1</v>
      </c>
      <c r="M20" s="549" t="s">
        <v>7</v>
      </c>
      <c r="N20" s="648"/>
      <c r="O20" s="1236"/>
      <c r="P20" s="1236"/>
      <c r="Q20" s="1236"/>
      <c r="R20" s="1236"/>
      <c r="S20" s="1236"/>
      <c r="T20" s="1236"/>
      <c r="U20" s="1236"/>
      <c r="V20" s="1236"/>
      <c r="W20" s="632" t="s">
        <v>634</v>
      </c>
      <c r="Y20" s="591"/>
      <c r="Z20" s="591" t="str">
        <f t="shared" si="0"/>
        <v xml:space="preserve">Наименование системы теплоснабжения </v>
      </c>
      <c r="AA20" s="591"/>
      <c r="AB20" s="591"/>
      <c r="AC20" s="591"/>
    </row>
    <row r="21" spans="1:29" ht="22.5">
      <c r="A21" s="1235"/>
      <c r="B21" s="1235"/>
      <c r="C21" s="1235"/>
      <c r="D21" s="1235">
        <v>1</v>
      </c>
      <c r="E21" s="869"/>
      <c r="F21" s="869"/>
      <c r="G21" s="869"/>
      <c r="H21" s="869"/>
      <c r="I21" s="871"/>
      <c r="J21" s="863"/>
      <c r="K21" s="866"/>
      <c r="L21" s="595" t="str">
        <f>mergeValue(A21) &amp;"."&amp; mergeValue(B21)&amp;"."&amp; mergeValue(C21)&amp;"."&amp; mergeValue(D21)</f>
        <v>1.1.1.1</v>
      </c>
      <c r="M21" s="550" t="s">
        <v>22</v>
      </c>
      <c r="N21" s="648"/>
      <c r="O21" s="1236"/>
      <c r="P21" s="1236"/>
      <c r="Q21" s="1236"/>
      <c r="R21" s="1236"/>
      <c r="S21" s="1236"/>
      <c r="T21" s="1236"/>
      <c r="U21" s="1236"/>
      <c r="V21" s="1236"/>
      <c r="W21" s="632" t="s">
        <v>635</v>
      </c>
      <c r="Y21" s="591"/>
      <c r="Z21" s="591" t="str">
        <f t="shared" si="0"/>
        <v xml:space="preserve">Источник тепловой энергии  </v>
      </c>
      <c r="AA21" s="591"/>
      <c r="AB21" s="591"/>
      <c r="AC21" s="591"/>
    </row>
    <row r="22" spans="1:29" ht="101.25">
      <c r="A22" s="1235"/>
      <c r="B22" s="1235"/>
      <c r="C22" s="1235"/>
      <c r="D22" s="1235"/>
      <c r="E22" s="1235">
        <v>1</v>
      </c>
      <c r="F22" s="869"/>
      <c r="G22" s="869"/>
      <c r="H22" s="867">
        <v>1</v>
      </c>
      <c r="I22" s="1235">
        <v>1</v>
      </c>
      <c r="J22" s="869"/>
      <c r="K22" s="874"/>
      <c r="L22" s="595" t="str">
        <f>mergeValue(A22) &amp;"."&amp; mergeValue(B22)&amp;"."&amp; mergeValue(C22)&amp;"."&amp; mergeValue(D22)&amp;"."&amp; mergeValue(E22)</f>
        <v>1.1.1.1.1</v>
      </c>
      <c r="M22" s="556" t="s">
        <v>9</v>
      </c>
      <c r="N22" s="648"/>
      <c r="O22" s="1237"/>
      <c r="P22" s="1237"/>
      <c r="Q22" s="1237"/>
      <c r="R22" s="1237"/>
      <c r="S22" s="1237"/>
      <c r="T22" s="1237"/>
      <c r="U22" s="1237"/>
      <c r="V22" s="1237"/>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5"/>
      <c r="B23" s="1235"/>
      <c r="C23" s="1235"/>
      <c r="D23" s="1235"/>
      <c r="E23" s="1235"/>
      <c r="F23" s="1235">
        <v>1</v>
      </c>
      <c r="G23" s="867"/>
      <c r="H23" s="867"/>
      <c r="I23" s="1235"/>
      <c r="J23" s="1235">
        <v>1</v>
      </c>
      <c r="K23" s="875"/>
      <c r="L23" s="595"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637</v>
      </c>
      <c r="Y23" s="591"/>
      <c r="Z23" s="591" t="str">
        <f t="shared" si="0"/>
        <v>Группа потребителей</v>
      </c>
      <c r="AA23" s="591"/>
      <c r="AB23" s="591"/>
      <c r="AC23" s="591"/>
    </row>
    <row r="24" spans="1:29" ht="189" customHeight="1">
      <c r="A24" s="1235"/>
      <c r="B24" s="1235"/>
      <c r="C24" s="1235"/>
      <c r="D24" s="1235"/>
      <c r="E24" s="1235"/>
      <c r="F24" s="1235"/>
      <c r="G24" s="867">
        <v>1</v>
      </c>
      <c r="H24" s="867"/>
      <c r="I24" s="1235"/>
      <c r="J24" s="1235"/>
      <c r="K24" s="875">
        <v>1</v>
      </c>
      <c r="L24" s="595" t="str">
        <f>mergeValue(A24) &amp;"."&amp; mergeValue(B24)&amp;"."&amp; mergeValue(C24)&amp;"."&amp; mergeValue(D24)&amp;"."&amp; mergeValue(E24)&amp;"."&amp; mergeValue(F24)&amp;"."&amp; mergeValue(G24)</f>
        <v>1.1.1.1.1.1.1</v>
      </c>
      <c r="M24" s="1071"/>
      <c r="N24" s="648"/>
      <c r="O24" s="564"/>
      <c r="P24" s="564"/>
      <c r="Q24" s="1096"/>
      <c r="R24" s="1230"/>
      <c r="S24" s="1231" t="s">
        <v>84</v>
      </c>
      <c r="T24" s="1230"/>
      <c r="U24" s="1231" t="s">
        <v>85</v>
      </c>
      <c r="V24" s="564"/>
      <c r="W24" s="1206" t="s">
        <v>656</v>
      </c>
      <c r="X24" s="587" t="str">
        <f>strCheckDate(O25:V25)</f>
        <v/>
      </c>
      <c r="Y24" s="591"/>
      <c r="Z24" s="591" t="str">
        <f t="shared" si="0"/>
        <v/>
      </c>
      <c r="AA24" s="591"/>
      <c r="AB24" s="591"/>
      <c r="AC24" s="591"/>
    </row>
    <row r="25" spans="1:29" ht="11.25" hidden="1" customHeight="1">
      <c r="A25" s="1235"/>
      <c r="B25" s="1235"/>
      <c r="C25" s="1235"/>
      <c r="D25" s="1235"/>
      <c r="E25" s="1235"/>
      <c r="F25" s="1235"/>
      <c r="G25" s="867"/>
      <c r="H25" s="867"/>
      <c r="I25" s="1235"/>
      <c r="J25" s="1235"/>
      <c r="K25" s="875"/>
      <c r="L25" s="602"/>
      <c r="M25" s="648"/>
      <c r="N25" s="648"/>
      <c r="O25" s="564"/>
      <c r="P25" s="564"/>
      <c r="Q25" s="586" t="str">
        <f>R24 &amp; "-" &amp; T24</f>
        <v>-</v>
      </c>
      <c r="R25" s="1230"/>
      <c r="S25" s="1231"/>
      <c r="T25" s="1230"/>
      <c r="U25" s="1231"/>
      <c r="V25" s="564"/>
      <c r="W25" s="1207"/>
      <c r="Y25" s="591"/>
      <c r="Z25" s="591" t="str">
        <f t="shared" si="0"/>
        <v/>
      </c>
      <c r="AA25" s="591"/>
      <c r="AB25" s="591"/>
      <c r="AC25" s="591"/>
    </row>
    <row r="26" spans="1:29" ht="15" customHeight="1">
      <c r="A26" s="1235"/>
      <c r="B26" s="1235"/>
      <c r="C26" s="1235"/>
      <c r="D26" s="1235"/>
      <c r="E26" s="1235"/>
      <c r="F26" s="1235"/>
      <c r="G26" s="869"/>
      <c r="H26" s="867"/>
      <c r="I26" s="1235"/>
      <c r="J26" s="1235"/>
      <c r="K26" s="874"/>
      <c r="L26" s="540"/>
      <c r="M26" s="559" t="s">
        <v>25</v>
      </c>
      <c r="N26" s="566"/>
      <c r="O26" s="566"/>
      <c r="P26" s="566"/>
      <c r="Q26" s="566"/>
      <c r="R26" s="566"/>
      <c r="S26" s="566"/>
      <c r="T26" s="566"/>
      <c r="U26" s="566"/>
      <c r="V26" s="562"/>
      <c r="W26" s="1208"/>
      <c r="Y26" s="591"/>
      <c r="Z26" s="591" t="str">
        <f t="shared" si="0"/>
        <v>Добавить вид теплоносителя (параметры теплоносителя)</v>
      </c>
      <c r="AA26" s="591"/>
      <c r="AB26" s="591"/>
      <c r="AC26" s="591"/>
    </row>
    <row r="27" spans="1:29" ht="15" customHeight="1">
      <c r="A27" s="1235"/>
      <c r="B27" s="1235"/>
      <c r="C27" s="1235"/>
      <c r="D27" s="1235"/>
      <c r="E27" s="1235"/>
      <c r="F27" s="869"/>
      <c r="G27" s="869"/>
      <c r="H27" s="867"/>
      <c r="I27" s="1235"/>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5"/>
      <c r="B28" s="1235"/>
      <c r="C28" s="1235"/>
      <c r="D28" s="1235"/>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5"/>
      <c r="B29" s="1235"/>
      <c r="C29" s="1235"/>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5"/>
      <c r="B30" s="1235"/>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5"/>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0" t="s">
        <v>491</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26.12.2019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029"/>
      <c r="I8" s="818" t="s">
        <v>591</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029"/>
      <c r="I9" s="818" t="s">
        <v>589</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4"/>
      <c r="B11" s="1204">
        <v>1</v>
      </c>
      <c r="C11" s="1025"/>
      <c r="D11" s="1025"/>
      <c r="F11" s="1031" t="str">
        <f>"4."&amp;mergeValue(A11) &amp;"."&amp;mergeValue(B11)</f>
        <v>4.1.1</v>
      </c>
      <c r="G11" s="832" t="s">
        <v>593</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025"/>
      <c r="F12" s="1031" t="str">
        <f>"4."&amp;mergeValue(A12) &amp;"."&amp;mergeValue(B12)&amp;"."&amp;mergeValue(C12)</f>
        <v>4.1.1.1</v>
      </c>
      <c r="G12" s="819" t="s">
        <v>497</v>
      </c>
      <c r="H12" s="1029"/>
      <c r="I12" s="818" t="s">
        <v>500</v>
      </c>
      <c r="J12" s="617"/>
      <c r="K12" s="1015"/>
      <c r="L12" s="1015"/>
      <c r="M12" s="1015"/>
      <c r="N12" s="1015"/>
      <c r="O12" s="1015"/>
      <c r="P12" s="1015"/>
      <c r="Q12" s="1015"/>
      <c r="R12" s="1015"/>
      <c r="S12" s="1015"/>
      <c r="T12" s="1015"/>
    </row>
    <row r="13" spans="1:20" s="1009" customFormat="1" ht="39" customHeight="1">
      <c r="A13" s="1204"/>
      <c r="B13" s="1204"/>
      <c r="C13" s="1204"/>
      <c r="D13" s="1025">
        <v>1</v>
      </c>
      <c r="F13" s="1031" t="str">
        <f>"4."&amp;mergeValue(A13) &amp;"."&amp;mergeValue(B13)&amp;"."&amp;mergeValue(C13)&amp;"."&amp;mergeValue(D13)</f>
        <v>4.1.1.1.1</v>
      </c>
      <c r="G13" s="820" t="s">
        <v>498</v>
      </c>
      <c r="H13" s="1029"/>
      <c r="I13" s="1205" t="s">
        <v>592</v>
      </c>
      <c r="J13" s="617"/>
      <c r="K13" s="1015"/>
      <c r="L13" s="1015"/>
      <c r="M13" s="1015"/>
      <c r="N13" s="1015"/>
      <c r="O13" s="1015"/>
      <c r="P13" s="1015"/>
      <c r="Q13" s="1015"/>
      <c r="R13" s="1015"/>
      <c r="S13" s="1015"/>
      <c r="T13" s="1015"/>
    </row>
    <row r="14" spans="1:20" s="1009" customFormat="1" ht="18.75">
      <c r="A14" s="1204"/>
      <c r="B14" s="1204"/>
      <c r="C14" s="1204"/>
      <c r="D14" s="1025"/>
      <c r="F14" s="821"/>
      <c r="G14" s="1002" t="s">
        <v>4</v>
      </c>
      <c r="H14" s="626"/>
      <c r="I14" s="1205"/>
      <c r="J14" s="617"/>
      <c r="K14" s="1015"/>
      <c r="L14" s="1015"/>
      <c r="M14" s="1015"/>
      <c r="N14" s="1015"/>
      <c r="O14" s="1015"/>
      <c r="P14" s="1015"/>
      <c r="Q14" s="1015"/>
      <c r="R14" s="1015"/>
      <c r="S14" s="1015"/>
      <c r="T14" s="1015"/>
    </row>
    <row r="15" spans="1:20" s="1009" customFormat="1" ht="18.75">
      <c r="A15" s="1204"/>
      <c r="B15" s="1204"/>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4"/>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594</v>
      </c>
      <c r="H19" s="1199"/>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32" t="s">
        <v>632</v>
      </c>
      <c r="M5" s="1232"/>
      <c r="N5" s="1232"/>
      <c r="O5" s="1232"/>
      <c r="P5" s="1232"/>
      <c r="Q5" s="1232"/>
      <c r="R5" s="1232"/>
      <c r="S5" s="1232"/>
      <c r="T5" s="1232"/>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597</v>
      </c>
      <c r="N8" s="668"/>
      <c r="O8" s="1209" t="str">
        <f>IF(datePr_ch="",IF(datePr="","",datePr),datePr_ch)</f>
        <v>13.12.2019</v>
      </c>
      <c r="P8" s="1209"/>
      <c r="Q8" s="1209"/>
      <c r="R8" s="1209"/>
      <c r="S8" s="1209"/>
      <c r="T8" s="1209"/>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596</v>
      </c>
      <c r="N9" s="668"/>
      <c r="O9" s="1209" t="str">
        <f>IF(numberPr_ch="",IF(numberPr="","",numberPr),numberPr_ch)</f>
        <v>5-114/тэ</v>
      </c>
      <c r="P9" s="1209"/>
      <c r="Q9" s="1209"/>
      <c r="R9" s="1209"/>
      <c r="S9" s="1209"/>
      <c r="T9" s="1209"/>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33"/>
      <c r="M11" s="1233"/>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10"/>
      <c r="P12" s="1210"/>
      <c r="Q12" s="1210"/>
      <c r="R12" s="1210"/>
      <c r="S12" s="1210"/>
      <c r="T12" s="1210"/>
      <c r="U12" s="1210"/>
    </row>
    <row r="13" spans="1:34">
      <c r="J13" s="997"/>
      <c r="K13" s="997"/>
      <c r="L13" s="1152" t="s">
        <v>454</v>
      </c>
      <c r="M13" s="1152"/>
      <c r="N13" s="1152"/>
      <c r="O13" s="1152"/>
      <c r="P13" s="1152"/>
      <c r="Q13" s="1152"/>
      <c r="R13" s="1152"/>
      <c r="S13" s="1152"/>
      <c r="T13" s="1152"/>
      <c r="U13" s="1152"/>
      <c r="V13" s="1152"/>
      <c r="W13" s="1152" t="s">
        <v>455</v>
      </c>
    </row>
    <row r="14" spans="1:34" ht="14.25" customHeight="1">
      <c r="J14" s="997"/>
      <c r="K14" s="997"/>
      <c r="L14" s="1216" t="s">
        <v>92</v>
      </c>
      <c r="M14" s="1216" t="s">
        <v>640</v>
      </c>
      <c r="N14" s="663"/>
      <c r="O14" s="1217" t="s">
        <v>642</v>
      </c>
      <c r="P14" s="1218"/>
      <c r="Q14" s="1218"/>
      <c r="R14" s="1218"/>
      <c r="S14" s="1218"/>
      <c r="T14" s="1219"/>
      <c r="U14" s="1227" t="s">
        <v>341</v>
      </c>
      <c r="V14" s="1213" t="s">
        <v>275</v>
      </c>
      <c r="W14" s="1152"/>
    </row>
    <row r="15" spans="1:34" ht="14.25" customHeight="1">
      <c r="J15" s="997"/>
      <c r="K15" s="997"/>
      <c r="L15" s="1216"/>
      <c r="M15" s="1216"/>
      <c r="N15" s="664"/>
      <c r="O15" s="1222" t="s">
        <v>606</v>
      </c>
      <c r="P15" s="1220" t="s">
        <v>271</v>
      </c>
      <c r="Q15" s="1221"/>
      <c r="R15" s="1224" t="s">
        <v>655</v>
      </c>
      <c r="S15" s="1225"/>
      <c r="T15" s="1226"/>
      <c r="U15" s="1228"/>
      <c r="V15" s="1214"/>
      <c r="W15" s="1152"/>
    </row>
    <row r="16" spans="1:34" ht="33.75" customHeight="1">
      <c r="J16" s="997"/>
      <c r="K16" s="997"/>
      <c r="L16" s="1216"/>
      <c r="M16" s="1216"/>
      <c r="N16" s="665"/>
      <c r="O16" s="1223"/>
      <c r="P16" s="758" t="s">
        <v>607</v>
      </c>
      <c r="Q16" s="758" t="s">
        <v>6</v>
      </c>
      <c r="R16" s="1030" t="s">
        <v>274</v>
      </c>
      <c r="S16" s="1211" t="s">
        <v>273</v>
      </c>
      <c r="T16" s="1212"/>
      <c r="U16" s="1229"/>
      <c r="V16" s="1215"/>
      <c r="W16" s="1152"/>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34">
        <f ca="1">OFFSET(S17,0,-1)+1</f>
        <v>7</v>
      </c>
      <c r="T17" s="1234"/>
      <c r="U17" s="1027">
        <f ca="1">OFFSET(U17,0,-2)+1</f>
        <v>8</v>
      </c>
      <c r="V17" s="651">
        <f ca="1">OFFSET(V17,0,-1)</f>
        <v>8</v>
      </c>
      <c r="W17" s="1027">
        <f ca="1">OFFSET(W17,0,-1)+1</f>
        <v>9</v>
      </c>
    </row>
    <row r="18" spans="1:36" ht="22.5">
      <c r="A18" s="1235">
        <v>1</v>
      </c>
      <c r="B18" s="1017"/>
      <c r="C18" s="1017"/>
      <c r="D18" s="1017"/>
      <c r="E18" s="983"/>
      <c r="F18" s="1028"/>
      <c r="G18" s="1028"/>
      <c r="H18" s="1028"/>
      <c r="I18" s="985"/>
      <c r="J18" s="981"/>
      <c r="K18" s="965"/>
      <c r="L18" s="1032">
        <f>mergeValue(A18)</f>
        <v>1</v>
      </c>
      <c r="M18" s="643" t="s">
        <v>20</v>
      </c>
      <c r="N18" s="648"/>
      <c r="O18" s="1236"/>
      <c r="P18" s="1236"/>
      <c r="Q18" s="1236"/>
      <c r="R18" s="1236"/>
      <c r="S18" s="1236"/>
      <c r="T18" s="1236"/>
      <c r="U18" s="1236"/>
      <c r="V18" s="1236"/>
      <c r="W18" s="632" t="s">
        <v>476</v>
      </c>
      <c r="Y18" s="831"/>
      <c r="Z18" s="831" t="str">
        <f t="shared" ref="Z18:Z31" si="0">IF(M18="","",M18 )</f>
        <v>Наименование тарифа</v>
      </c>
      <c r="AA18" s="831"/>
      <c r="AB18" s="831"/>
      <c r="AC18" s="831"/>
      <c r="AI18" s="1010"/>
      <c r="AJ18" s="1010"/>
    </row>
    <row r="19" spans="1:36" ht="22.5">
      <c r="A19" s="1235"/>
      <c r="B19" s="1235">
        <v>1</v>
      </c>
      <c r="C19" s="1017"/>
      <c r="D19" s="1017"/>
      <c r="E19" s="1028"/>
      <c r="F19" s="1028"/>
      <c r="G19" s="1028"/>
      <c r="H19" s="1028"/>
      <c r="I19" s="1023"/>
      <c r="J19" s="956"/>
      <c r="K19" s="959"/>
      <c r="L19" s="1032" t="str">
        <f>mergeValue(A19) &amp;"."&amp; mergeValue(B19)</f>
        <v>1.1</v>
      </c>
      <c r="M19" s="694" t="s">
        <v>16</v>
      </c>
      <c r="N19" s="648"/>
      <c r="O19" s="1236"/>
      <c r="P19" s="1236"/>
      <c r="Q19" s="1236"/>
      <c r="R19" s="1236"/>
      <c r="S19" s="1236"/>
      <c r="T19" s="1236"/>
      <c r="U19" s="1236"/>
      <c r="V19" s="1236"/>
      <c r="W19" s="632" t="s">
        <v>477</v>
      </c>
      <c r="Y19" s="831"/>
      <c r="Z19" s="831" t="str">
        <f t="shared" si="0"/>
        <v>Территория действия тарифа</v>
      </c>
      <c r="AA19" s="831"/>
      <c r="AB19" s="831"/>
      <c r="AC19" s="831"/>
      <c r="AI19" s="1010"/>
      <c r="AJ19" s="1010"/>
    </row>
    <row r="20" spans="1:36" ht="22.5">
      <c r="A20" s="1235"/>
      <c r="B20" s="1235"/>
      <c r="C20" s="1235">
        <v>1</v>
      </c>
      <c r="D20" s="1017"/>
      <c r="E20" s="1028"/>
      <c r="F20" s="1028"/>
      <c r="G20" s="1028"/>
      <c r="H20" s="1028"/>
      <c r="I20" s="964"/>
      <c r="J20" s="956"/>
      <c r="K20" s="959"/>
      <c r="L20" s="1032" t="str">
        <f>mergeValue(A20) &amp;"."&amp; mergeValue(B20)&amp;"."&amp; mergeValue(C20)</f>
        <v>1.1.1</v>
      </c>
      <c r="M20" s="695" t="s">
        <v>7</v>
      </c>
      <c r="N20" s="648"/>
      <c r="O20" s="1236"/>
      <c r="P20" s="1236"/>
      <c r="Q20" s="1236"/>
      <c r="R20" s="1236"/>
      <c r="S20" s="1236"/>
      <c r="T20" s="1236"/>
      <c r="U20" s="1236"/>
      <c r="V20" s="1236"/>
      <c r="W20" s="632" t="s">
        <v>634</v>
      </c>
      <c r="Y20" s="831"/>
      <c r="Z20" s="831" t="str">
        <f t="shared" si="0"/>
        <v xml:space="preserve">Наименование системы теплоснабжения </v>
      </c>
      <c r="AA20" s="831"/>
      <c r="AB20" s="831"/>
      <c r="AC20" s="831"/>
      <c r="AI20" s="1010"/>
      <c r="AJ20" s="1010"/>
    </row>
    <row r="21" spans="1:36" ht="22.5">
      <c r="A21" s="1235"/>
      <c r="B21" s="1235"/>
      <c r="C21" s="1235"/>
      <c r="D21" s="1235">
        <v>1</v>
      </c>
      <c r="E21" s="1028"/>
      <c r="F21" s="1028"/>
      <c r="G21" s="1028"/>
      <c r="H21" s="1028"/>
      <c r="I21" s="964"/>
      <c r="J21" s="956"/>
      <c r="K21" s="959"/>
      <c r="L21" s="1032" t="str">
        <f>mergeValue(A21) &amp;"."&amp; mergeValue(B21)&amp;"."&amp; mergeValue(C21)&amp;"."&amp; mergeValue(D21)</f>
        <v>1.1.1.1</v>
      </c>
      <c r="M21" s="696" t="s">
        <v>22</v>
      </c>
      <c r="N21" s="648"/>
      <c r="O21" s="1236"/>
      <c r="P21" s="1236"/>
      <c r="Q21" s="1236"/>
      <c r="R21" s="1236"/>
      <c r="S21" s="1236"/>
      <c r="T21" s="1236"/>
      <c r="U21" s="1236"/>
      <c r="V21" s="1236"/>
      <c r="W21" s="632" t="s">
        <v>635</v>
      </c>
      <c r="Y21" s="831"/>
      <c r="Z21" s="831" t="str">
        <f t="shared" si="0"/>
        <v xml:space="preserve">Источник тепловой энергии  </v>
      </c>
      <c r="AA21" s="831"/>
      <c r="AB21" s="831"/>
      <c r="AC21" s="831"/>
      <c r="AI21" s="1010"/>
      <c r="AJ21" s="1010"/>
    </row>
    <row r="22" spans="1:36" ht="101.25">
      <c r="A22" s="1235"/>
      <c r="B22" s="1235"/>
      <c r="C22" s="1235"/>
      <c r="D22" s="1235"/>
      <c r="E22" s="1235">
        <v>1</v>
      </c>
      <c r="F22" s="1028"/>
      <c r="G22" s="1028"/>
      <c r="H22" s="1017">
        <v>1</v>
      </c>
      <c r="I22" s="1235">
        <v>1</v>
      </c>
      <c r="J22" s="1028"/>
      <c r="K22" s="967"/>
      <c r="L22" s="1032" t="str">
        <f>mergeValue(A22) &amp;"."&amp; mergeValue(B22)&amp;"."&amp; mergeValue(C22)&amp;"."&amp; mergeValue(D22)&amp;"."&amp; mergeValue(E22)</f>
        <v>1.1.1.1.1</v>
      </c>
      <c r="M22" s="556" t="s">
        <v>9</v>
      </c>
      <c r="N22" s="648"/>
      <c r="O22" s="1237"/>
      <c r="P22" s="1237"/>
      <c r="Q22" s="1237"/>
      <c r="R22" s="1237"/>
      <c r="S22" s="1237"/>
      <c r="T22" s="1237"/>
      <c r="U22" s="1237"/>
      <c r="V22" s="1237"/>
      <c r="W22" s="632" t="s">
        <v>639</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35"/>
      <c r="B23" s="1235"/>
      <c r="C23" s="1235"/>
      <c r="D23" s="1235"/>
      <c r="E23" s="1235"/>
      <c r="F23" s="1235">
        <v>1</v>
      </c>
      <c r="G23" s="1017"/>
      <c r="H23" s="1017"/>
      <c r="I23" s="1235"/>
      <c r="J23" s="1235">
        <v>1</v>
      </c>
      <c r="K23" s="968"/>
      <c r="L23" s="1032"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637</v>
      </c>
      <c r="Y23" s="831"/>
      <c r="Z23" s="831" t="str">
        <f t="shared" si="0"/>
        <v>Группа потребителей</v>
      </c>
      <c r="AA23" s="831"/>
      <c r="AB23" s="831"/>
      <c r="AC23" s="831"/>
      <c r="AI23" s="1010"/>
      <c r="AJ23" s="1010"/>
    </row>
    <row r="24" spans="1:36" ht="189" customHeight="1">
      <c r="A24" s="1235"/>
      <c r="B24" s="1235"/>
      <c r="C24" s="1235"/>
      <c r="D24" s="1235"/>
      <c r="E24" s="1235"/>
      <c r="F24" s="1235"/>
      <c r="G24" s="1017">
        <v>1</v>
      </c>
      <c r="H24" s="1017"/>
      <c r="I24" s="1235"/>
      <c r="J24" s="1235"/>
      <c r="K24" s="968">
        <v>1</v>
      </c>
      <c r="L24" s="1032" t="str">
        <f>mergeValue(A24) &amp;"."&amp; mergeValue(B24)&amp;"."&amp; mergeValue(C24)&amp;"."&amp; mergeValue(D24)&amp;"."&amp; mergeValue(E24)&amp;"."&amp; mergeValue(F24)&amp;"."&amp; mergeValue(G24)</f>
        <v>1.1.1.1.1.1.1</v>
      </c>
      <c r="M24" s="1071"/>
      <c r="N24" s="648"/>
      <c r="O24" s="765"/>
      <c r="P24" s="765"/>
      <c r="Q24" s="1096"/>
      <c r="R24" s="1230"/>
      <c r="S24" s="1231" t="s">
        <v>84</v>
      </c>
      <c r="T24" s="1230"/>
      <c r="U24" s="1231" t="s">
        <v>85</v>
      </c>
      <c r="V24" s="765"/>
      <c r="W24" s="1206" t="s">
        <v>656</v>
      </c>
      <c r="X24" s="1010" t="str">
        <f>strCheckDate(O25:V25)</f>
        <v/>
      </c>
      <c r="Y24" s="831"/>
      <c r="Z24" s="831" t="str">
        <f t="shared" si="0"/>
        <v/>
      </c>
      <c r="AA24" s="831"/>
      <c r="AB24" s="831"/>
      <c r="AC24" s="831"/>
      <c r="AI24" s="1010"/>
      <c r="AJ24" s="1010"/>
    </row>
    <row r="25" spans="1:36" ht="11.25" hidden="1">
      <c r="A25" s="1235"/>
      <c r="B25" s="1235"/>
      <c r="C25" s="1235"/>
      <c r="D25" s="1235"/>
      <c r="E25" s="1235"/>
      <c r="F25" s="1235"/>
      <c r="G25" s="1017"/>
      <c r="H25" s="1017"/>
      <c r="I25" s="1235"/>
      <c r="J25" s="1235"/>
      <c r="K25" s="968"/>
      <c r="L25" s="802"/>
      <c r="M25" s="648"/>
      <c r="N25" s="648"/>
      <c r="O25" s="765"/>
      <c r="P25" s="765"/>
      <c r="Q25" s="771" t="str">
        <f>R24 &amp; "-" &amp; T24</f>
        <v>-</v>
      </c>
      <c r="R25" s="1230"/>
      <c r="S25" s="1231"/>
      <c r="T25" s="1230"/>
      <c r="U25" s="1231"/>
      <c r="V25" s="765"/>
      <c r="W25" s="1207"/>
      <c r="Y25" s="831"/>
      <c r="Z25" s="831" t="str">
        <f t="shared" si="0"/>
        <v/>
      </c>
      <c r="AA25" s="831"/>
      <c r="AB25" s="831"/>
      <c r="AC25" s="831"/>
      <c r="AI25" s="1010"/>
      <c r="AJ25" s="1010"/>
    </row>
    <row r="26" spans="1:36" ht="15" customHeight="1">
      <c r="A26" s="1235"/>
      <c r="B26" s="1235"/>
      <c r="C26" s="1235"/>
      <c r="D26" s="1235"/>
      <c r="E26" s="1235"/>
      <c r="F26" s="1235"/>
      <c r="G26" s="1028"/>
      <c r="H26" s="1017"/>
      <c r="I26" s="1235"/>
      <c r="J26" s="1235"/>
      <c r="K26" s="967"/>
      <c r="L26" s="690"/>
      <c r="M26" s="559" t="s">
        <v>25</v>
      </c>
      <c r="N26" s="1008"/>
      <c r="O26" s="1008"/>
      <c r="P26" s="1008"/>
      <c r="Q26" s="1008"/>
      <c r="R26" s="1008"/>
      <c r="S26" s="1008"/>
      <c r="T26" s="1008"/>
      <c r="U26" s="1008"/>
      <c r="V26" s="764"/>
      <c r="W26" s="1208"/>
      <c r="Y26" s="831"/>
      <c r="Z26" s="831" t="str">
        <f t="shared" si="0"/>
        <v>Добавить вид теплоносителя (параметры теплоносителя)</v>
      </c>
      <c r="AA26" s="831"/>
      <c r="AB26" s="831"/>
      <c r="AC26" s="831"/>
      <c r="AI26" s="1010"/>
      <c r="AJ26" s="1010"/>
    </row>
    <row r="27" spans="1:36" ht="15" customHeight="1">
      <c r="A27" s="1235"/>
      <c r="B27" s="1235"/>
      <c r="C27" s="1235"/>
      <c r="D27" s="1235"/>
      <c r="E27" s="1235"/>
      <c r="F27" s="1028"/>
      <c r="G27" s="1028"/>
      <c r="H27" s="1017"/>
      <c r="I27" s="1235"/>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35"/>
      <c r="B28" s="1235"/>
      <c r="C28" s="1235"/>
      <c r="D28" s="1235"/>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35"/>
      <c r="B29" s="1235"/>
      <c r="C29" s="1235"/>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35"/>
      <c r="B30" s="1235"/>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35"/>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2" t="s">
        <v>632</v>
      </c>
      <c r="M5" s="1232"/>
      <c r="N5" s="1232"/>
      <c r="O5" s="1232"/>
      <c r="P5" s="1232"/>
      <c r="Q5" s="1232"/>
      <c r="R5" s="1232"/>
      <c r="S5" s="1232"/>
      <c r="T5" s="1232"/>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1" t="s">
        <v>85</v>
      </c>
      <c r="P7" s="1241"/>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9" t="str">
        <f>IF(NameOrPr_ch="",IF(NameOrPr="","",NameOrPr),NameOrPr_ch)</f>
        <v>Государственный комитет Республики Татарстан по тарифам</v>
      </c>
      <c r="P9" s="1209"/>
      <c r="Q9" s="1209"/>
      <c r="R9" s="1209"/>
      <c r="S9" s="1209"/>
      <c r="T9" s="1209"/>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09" t="str">
        <f>IF(datePr_ch="",IF(datePr="","",datePr),datePr_ch)</f>
        <v>13.12.2019</v>
      </c>
      <c r="P10" s="1209"/>
      <c r="Q10" s="1209"/>
      <c r="R10" s="1209"/>
      <c r="S10" s="1209"/>
      <c r="T10" s="1209"/>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09" t="str">
        <f>IF(numberPr_ch="",IF(numberPr="","",numberPr),numberPr_ch)</f>
        <v>5-114/тэ</v>
      </c>
      <c r="P11" s="1209"/>
      <c r="Q11" s="1209"/>
      <c r="R11" s="1209"/>
      <c r="S11" s="1209"/>
      <c r="T11" s="1209"/>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9" t="str">
        <f>IF(IstPub_ch="",IF(IstPub="","",IstPub),IstPub_ch)</f>
        <v>Официальный сайт правовой информации Министерства юстиции РТ:  http//pravo.tatarstan.ru</v>
      </c>
      <c r="P12" s="1209"/>
      <c r="Q12" s="1209"/>
      <c r="R12" s="1209"/>
      <c r="S12" s="1209"/>
      <c r="T12" s="1209"/>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3"/>
      <c r="M13" s="1233"/>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0"/>
      <c r="P14" s="1210"/>
      <c r="Q14" s="1210"/>
      <c r="R14" s="1210"/>
      <c r="S14" s="1210"/>
      <c r="T14" s="1210"/>
      <c r="U14" s="1210"/>
    </row>
    <row r="15" spans="1:34">
      <c r="J15" s="531"/>
      <c r="K15" s="531"/>
      <c r="L15" s="1152" t="s">
        <v>454</v>
      </c>
      <c r="M15" s="1152"/>
      <c r="N15" s="1152"/>
      <c r="O15" s="1152"/>
      <c r="P15" s="1152"/>
      <c r="Q15" s="1152"/>
      <c r="R15" s="1152"/>
      <c r="S15" s="1152"/>
      <c r="T15" s="1152"/>
      <c r="U15" s="1152"/>
      <c r="V15" s="1152"/>
      <c r="W15" s="1152" t="s">
        <v>455</v>
      </c>
    </row>
    <row r="16" spans="1:34" ht="14.25" customHeight="1">
      <c r="J16" s="531"/>
      <c r="K16" s="531"/>
      <c r="L16" s="1216" t="s">
        <v>92</v>
      </c>
      <c r="M16" s="1216" t="s">
        <v>640</v>
      </c>
      <c r="N16" s="663"/>
      <c r="O16" s="1217" t="s">
        <v>642</v>
      </c>
      <c r="P16" s="1218"/>
      <c r="Q16" s="1218"/>
      <c r="R16" s="1218"/>
      <c r="S16" s="1218"/>
      <c r="T16" s="1219"/>
      <c r="U16" s="1227" t="s">
        <v>341</v>
      </c>
      <c r="V16" s="1213" t="s">
        <v>275</v>
      </c>
      <c r="W16" s="1152"/>
    </row>
    <row r="17" spans="1:36" ht="14.25" customHeight="1">
      <c r="J17" s="531"/>
      <c r="K17" s="531"/>
      <c r="L17" s="1216"/>
      <c r="M17" s="1216"/>
      <c r="N17" s="664"/>
      <c r="O17" s="1222" t="s">
        <v>606</v>
      </c>
      <c r="P17" s="1220" t="s">
        <v>271</v>
      </c>
      <c r="Q17" s="1221"/>
      <c r="R17" s="1224" t="s">
        <v>655</v>
      </c>
      <c r="S17" s="1225"/>
      <c r="T17" s="1226"/>
      <c r="U17" s="1228"/>
      <c r="V17" s="1214"/>
      <c r="W17" s="1152"/>
    </row>
    <row r="18" spans="1:36" ht="33.75" customHeight="1">
      <c r="J18" s="531"/>
      <c r="K18" s="531"/>
      <c r="L18" s="1216"/>
      <c r="M18" s="1216"/>
      <c r="N18" s="665"/>
      <c r="O18" s="1223"/>
      <c r="P18" s="537" t="s">
        <v>607</v>
      </c>
      <c r="Q18" s="537" t="s">
        <v>6</v>
      </c>
      <c r="R18" s="538" t="s">
        <v>274</v>
      </c>
      <c r="S18" s="1211" t="s">
        <v>273</v>
      </c>
      <c r="T18" s="1212"/>
      <c r="U18" s="1229"/>
      <c r="V18" s="1215"/>
      <c r="W18" s="1152"/>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4">
        <f ca="1">OFFSET(S19,0,-1)+1</f>
        <v>7</v>
      </c>
      <c r="T19" s="1234"/>
      <c r="U19" s="650">
        <f ca="1">OFFSET(U19,0,-2)+1</f>
        <v>8</v>
      </c>
      <c r="V19" s="651">
        <f ca="1">OFFSET(V19,0,-1)</f>
        <v>8</v>
      </c>
      <c r="W19" s="650">
        <f ca="1">OFFSET(W19,0,-1)+1</f>
        <v>9</v>
      </c>
    </row>
    <row r="20" spans="1:36" ht="22.5">
      <c r="A20" s="1235">
        <v>1</v>
      </c>
      <c r="B20" s="885"/>
      <c r="C20" s="885"/>
      <c r="D20" s="885"/>
      <c r="E20" s="886"/>
      <c r="F20" s="887"/>
      <c r="G20" s="887"/>
      <c r="H20" s="887"/>
      <c r="I20" s="888"/>
      <c r="J20" s="883"/>
      <c r="K20" s="890"/>
      <c r="L20" s="595">
        <f>mergeValue(A20)</f>
        <v>1</v>
      </c>
      <c r="M20" s="643" t="s">
        <v>20</v>
      </c>
      <c r="N20" s="648"/>
      <c r="O20" s="1236"/>
      <c r="P20" s="1236"/>
      <c r="Q20" s="1236"/>
      <c r="R20" s="1236"/>
      <c r="S20" s="1236"/>
      <c r="T20" s="1236"/>
      <c r="U20" s="1236"/>
      <c r="V20" s="1236"/>
      <c r="W20" s="632" t="s">
        <v>476</v>
      </c>
      <c r="Y20" s="591"/>
      <c r="Z20" s="591" t="str">
        <f t="shared" ref="Z20:Z33" si="0">IF(M20="","",M20 )</f>
        <v>Наименование тарифа</v>
      </c>
      <c r="AA20" s="591"/>
      <c r="AB20" s="591"/>
      <c r="AC20" s="591"/>
      <c r="AI20" s="587"/>
      <c r="AJ20" s="587"/>
    </row>
    <row r="21" spans="1:36" ht="22.5">
      <c r="A21" s="1235"/>
      <c r="B21" s="1235">
        <v>1</v>
      </c>
      <c r="C21" s="885"/>
      <c r="D21" s="885"/>
      <c r="E21" s="887"/>
      <c r="F21" s="887"/>
      <c r="G21" s="887"/>
      <c r="H21" s="887"/>
      <c r="I21" s="882"/>
      <c r="J21" s="881"/>
      <c r="K21" s="884"/>
      <c r="L21" s="595" t="str">
        <f>mergeValue(A21) &amp;"."&amp; mergeValue(B21)</f>
        <v>1.1</v>
      </c>
      <c r="M21" s="548" t="s">
        <v>16</v>
      </c>
      <c r="N21" s="648"/>
      <c r="O21" s="1236"/>
      <c r="P21" s="1236"/>
      <c r="Q21" s="1236"/>
      <c r="R21" s="1236"/>
      <c r="S21" s="1236"/>
      <c r="T21" s="1236"/>
      <c r="U21" s="1236"/>
      <c r="V21" s="1236"/>
      <c r="W21" s="632" t="s">
        <v>477</v>
      </c>
      <c r="Y21" s="591"/>
      <c r="Z21" s="591" t="str">
        <f t="shared" si="0"/>
        <v>Территория действия тарифа</v>
      </c>
      <c r="AA21" s="591"/>
      <c r="AB21" s="591"/>
      <c r="AC21" s="591"/>
      <c r="AI21" s="587"/>
      <c r="AJ21" s="587"/>
    </row>
    <row r="22" spans="1:36" ht="22.5">
      <c r="A22" s="1235"/>
      <c r="B22" s="1235"/>
      <c r="C22" s="1235">
        <v>1</v>
      </c>
      <c r="D22" s="885"/>
      <c r="E22" s="887"/>
      <c r="F22" s="887"/>
      <c r="G22" s="887"/>
      <c r="H22" s="887"/>
      <c r="I22" s="889"/>
      <c r="J22" s="881"/>
      <c r="K22" s="884"/>
      <c r="L22" s="595" t="str">
        <f>mergeValue(A22) &amp;"."&amp; mergeValue(B22)&amp;"."&amp; mergeValue(C22)</f>
        <v>1.1.1</v>
      </c>
      <c r="M22" s="549" t="s">
        <v>7</v>
      </c>
      <c r="N22" s="648"/>
      <c r="O22" s="1236"/>
      <c r="P22" s="1236"/>
      <c r="Q22" s="1236"/>
      <c r="R22" s="1236"/>
      <c r="S22" s="1236"/>
      <c r="T22" s="1236"/>
      <c r="U22" s="1236"/>
      <c r="V22" s="1236"/>
      <c r="W22" s="632" t="s">
        <v>634</v>
      </c>
      <c r="Y22" s="591"/>
      <c r="Z22" s="591" t="str">
        <f t="shared" si="0"/>
        <v xml:space="preserve">Наименование системы теплоснабжения </v>
      </c>
      <c r="AA22" s="591"/>
      <c r="AB22" s="591"/>
      <c r="AC22" s="591"/>
      <c r="AI22" s="587"/>
      <c r="AJ22" s="587"/>
    </row>
    <row r="23" spans="1:36" ht="22.5">
      <c r="A23" s="1235"/>
      <c r="B23" s="1235"/>
      <c r="C23" s="1235"/>
      <c r="D23" s="1235">
        <v>1</v>
      </c>
      <c r="E23" s="887"/>
      <c r="F23" s="887"/>
      <c r="G23" s="887"/>
      <c r="H23" s="887"/>
      <c r="I23" s="889"/>
      <c r="J23" s="881"/>
      <c r="K23" s="884"/>
      <c r="L23" s="595" t="str">
        <f>mergeValue(A23) &amp;"."&amp; mergeValue(B23)&amp;"."&amp; mergeValue(C23)&amp;"."&amp; mergeValue(D23)</f>
        <v>1.1.1.1</v>
      </c>
      <c r="M23" s="550" t="s">
        <v>22</v>
      </c>
      <c r="N23" s="648"/>
      <c r="O23" s="1236"/>
      <c r="P23" s="1236"/>
      <c r="Q23" s="1236"/>
      <c r="R23" s="1236"/>
      <c r="S23" s="1236"/>
      <c r="T23" s="1236"/>
      <c r="U23" s="1236"/>
      <c r="V23" s="1236"/>
      <c r="W23" s="632" t="s">
        <v>635</v>
      </c>
      <c r="Y23" s="591"/>
      <c r="Z23" s="591" t="str">
        <f t="shared" si="0"/>
        <v xml:space="preserve">Источник тепловой энергии  </v>
      </c>
      <c r="AA23" s="591"/>
      <c r="AB23" s="591"/>
      <c r="AC23" s="591"/>
      <c r="AI23" s="587"/>
      <c r="AJ23" s="587"/>
    </row>
    <row r="24" spans="1:36" ht="101.25">
      <c r="A24" s="1235"/>
      <c r="B24" s="1235"/>
      <c r="C24" s="1235"/>
      <c r="D24" s="1235"/>
      <c r="E24" s="1235">
        <v>1</v>
      </c>
      <c r="F24" s="887"/>
      <c r="G24" s="887"/>
      <c r="H24" s="885">
        <v>1</v>
      </c>
      <c r="I24" s="1235">
        <v>1</v>
      </c>
      <c r="J24" s="887"/>
      <c r="K24" s="892"/>
      <c r="L24" s="595" t="str">
        <f>mergeValue(A24) &amp;"."&amp; mergeValue(B24)&amp;"."&amp; mergeValue(C24)&amp;"."&amp; mergeValue(D24)&amp;"."&amp; mergeValue(E24)</f>
        <v>1.1.1.1.1</v>
      </c>
      <c r="M24" s="556" t="s">
        <v>9</v>
      </c>
      <c r="N24" s="648"/>
      <c r="O24" s="1237"/>
      <c r="P24" s="1237"/>
      <c r="Q24" s="1237"/>
      <c r="R24" s="1237"/>
      <c r="S24" s="1237"/>
      <c r="T24" s="1237"/>
      <c r="U24" s="1237"/>
      <c r="V24" s="1237"/>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5"/>
      <c r="B25" s="1235"/>
      <c r="C25" s="1235"/>
      <c r="D25" s="1235"/>
      <c r="E25" s="1235"/>
      <c r="F25" s="1235">
        <v>1</v>
      </c>
      <c r="G25" s="885"/>
      <c r="H25" s="885"/>
      <c r="I25" s="1235"/>
      <c r="J25" s="1235">
        <v>1</v>
      </c>
      <c r="K25" s="893"/>
      <c r="L25" s="595" t="str">
        <f>mergeValue(A25) &amp;"."&amp; mergeValue(B25)&amp;"."&amp; mergeValue(C25)&amp;"."&amp; mergeValue(D25)&amp;"."&amp; mergeValue(E25)&amp;"."&amp; mergeValue(F25)</f>
        <v>1.1.1.1.1.1</v>
      </c>
      <c r="M25" s="557" t="s">
        <v>10</v>
      </c>
      <c r="N25" s="648"/>
      <c r="O25" s="1238"/>
      <c r="P25" s="1239"/>
      <c r="Q25" s="1239"/>
      <c r="R25" s="1239"/>
      <c r="S25" s="1239"/>
      <c r="T25" s="1239"/>
      <c r="U25" s="1239"/>
      <c r="V25" s="1240"/>
      <c r="W25" s="632" t="s">
        <v>637</v>
      </c>
      <c r="Y25" s="591"/>
      <c r="Z25" s="591" t="str">
        <f t="shared" si="0"/>
        <v>Группа потребителей</v>
      </c>
      <c r="AA25" s="591"/>
      <c r="AB25" s="591"/>
      <c r="AC25" s="591"/>
      <c r="AI25" s="587"/>
      <c r="AJ25" s="587"/>
    </row>
    <row r="26" spans="1:36" ht="189" customHeight="1">
      <c r="A26" s="1235"/>
      <c r="B26" s="1235"/>
      <c r="C26" s="1235"/>
      <c r="D26" s="1235"/>
      <c r="E26" s="1235"/>
      <c r="F26" s="1235"/>
      <c r="G26" s="885">
        <v>1</v>
      </c>
      <c r="H26" s="885"/>
      <c r="I26" s="1235"/>
      <c r="J26" s="1235"/>
      <c r="K26" s="893">
        <v>1</v>
      </c>
      <c r="L26" s="595" t="str">
        <f>mergeValue(A26) &amp;"."&amp; mergeValue(B26)&amp;"."&amp; mergeValue(C26)&amp;"."&amp; mergeValue(D26)&amp;"."&amp; mergeValue(E26)&amp;"."&amp; mergeValue(F26)&amp;"."&amp; mergeValue(G26)</f>
        <v>1.1.1.1.1.1.1</v>
      </c>
      <c r="M26" s="1071"/>
      <c r="N26" s="648"/>
      <c r="O26" s="564"/>
      <c r="P26" s="564"/>
      <c r="Q26" s="1096"/>
      <c r="R26" s="1230"/>
      <c r="S26" s="1231" t="s">
        <v>84</v>
      </c>
      <c r="T26" s="1230"/>
      <c r="U26" s="1231" t="s">
        <v>85</v>
      </c>
      <c r="V26" s="564"/>
      <c r="W26" s="1206" t="s">
        <v>656</v>
      </c>
      <c r="X26" s="587" t="str">
        <f>strCheckDate(O27:V27)</f>
        <v/>
      </c>
      <c r="Y26" s="591"/>
      <c r="Z26" s="591" t="str">
        <f t="shared" si="0"/>
        <v/>
      </c>
      <c r="AA26" s="591"/>
      <c r="AB26" s="591"/>
      <c r="AC26" s="591"/>
      <c r="AI26" s="587"/>
      <c r="AJ26" s="587"/>
    </row>
    <row r="27" spans="1:36" ht="11.25" hidden="1">
      <c r="A27" s="1235"/>
      <c r="B27" s="1235"/>
      <c r="C27" s="1235"/>
      <c r="D27" s="1235"/>
      <c r="E27" s="1235"/>
      <c r="F27" s="1235"/>
      <c r="G27" s="885"/>
      <c r="H27" s="885"/>
      <c r="I27" s="1235"/>
      <c r="J27" s="1235"/>
      <c r="K27" s="893"/>
      <c r="L27" s="602"/>
      <c r="M27" s="648"/>
      <c r="N27" s="648"/>
      <c r="O27" s="564"/>
      <c r="P27" s="564"/>
      <c r="Q27" s="586" t="str">
        <f>R26 &amp; "-" &amp; T26</f>
        <v>-</v>
      </c>
      <c r="R27" s="1230"/>
      <c r="S27" s="1231"/>
      <c r="T27" s="1230"/>
      <c r="U27" s="1231"/>
      <c r="V27" s="564"/>
      <c r="W27" s="1207"/>
      <c r="Y27" s="591"/>
      <c r="Z27" s="591" t="str">
        <f t="shared" si="0"/>
        <v/>
      </c>
      <c r="AA27" s="591"/>
      <c r="AB27" s="591"/>
      <c r="AC27" s="591"/>
      <c r="AI27" s="587"/>
      <c r="AJ27" s="587"/>
    </row>
    <row r="28" spans="1:36" ht="15" customHeight="1">
      <c r="A28" s="1235"/>
      <c r="B28" s="1235"/>
      <c r="C28" s="1235"/>
      <c r="D28" s="1235"/>
      <c r="E28" s="1235"/>
      <c r="F28" s="1235"/>
      <c r="G28" s="887"/>
      <c r="H28" s="885"/>
      <c r="I28" s="1235"/>
      <c r="J28" s="1235"/>
      <c r="K28" s="892"/>
      <c r="L28" s="540"/>
      <c r="M28" s="559" t="s">
        <v>25</v>
      </c>
      <c r="N28" s="566"/>
      <c r="O28" s="566"/>
      <c r="P28" s="566"/>
      <c r="Q28" s="566"/>
      <c r="R28" s="566"/>
      <c r="S28" s="566"/>
      <c r="T28" s="566"/>
      <c r="U28" s="566"/>
      <c r="V28" s="562"/>
      <c r="W28" s="1208"/>
      <c r="Y28" s="591"/>
      <c r="Z28" s="591" t="str">
        <f t="shared" si="0"/>
        <v>Добавить вид теплоносителя (параметры теплоносителя)</v>
      </c>
      <c r="AA28" s="591"/>
      <c r="AB28" s="591"/>
      <c r="AC28" s="591"/>
      <c r="AI28" s="587"/>
      <c r="AJ28" s="587"/>
    </row>
    <row r="29" spans="1:36" ht="15" customHeight="1">
      <c r="A29" s="1235"/>
      <c r="B29" s="1235"/>
      <c r="C29" s="1235"/>
      <c r="D29" s="1235"/>
      <c r="E29" s="1235"/>
      <c r="F29" s="887"/>
      <c r="G29" s="887"/>
      <c r="H29" s="885"/>
      <c r="I29" s="1235"/>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5"/>
      <c r="B30" s="1235"/>
      <c r="C30" s="1235"/>
      <c r="D30" s="1235"/>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5"/>
      <c r="B31" s="1235"/>
      <c r="C31" s="1235"/>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5"/>
      <c r="B32" s="1235"/>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5"/>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9" t="s">
        <v>633</v>
      </c>
      <c r="N36" s="1199"/>
      <c r="O36" s="1199"/>
      <c r="P36" s="1199"/>
      <c r="Q36" s="1199"/>
      <c r="R36" s="1199"/>
      <c r="S36" s="1199"/>
      <c r="T36" s="1199"/>
      <c r="U36" s="1199"/>
      <c r="V36" s="1199"/>
      <c r="W36" s="1199"/>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0" t="s">
        <v>491</v>
      </c>
      <c r="G2" s="1201"/>
      <c r="H2" s="1202"/>
      <c r="I2" s="808"/>
    </row>
    <row r="3" spans="1:20" ht="3" customHeight="1"/>
    <row r="4" spans="1:20" s="572" customFormat="1" ht="11.25">
      <c r="A4" s="773"/>
      <c r="B4" s="773"/>
      <c r="C4" s="773"/>
      <c r="D4" s="773"/>
      <c r="F4" s="1152" t="s">
        <v>454</v>
      </c>
      <c r="G4" s="1152"/>
      <c r="H4" s="1152"/>
      <c r="I4" s="1203"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3"/>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26.12.2019</v>
      </c>
      <c r="I7" s="818" t="s">
        <v>493</v>
      </c>
      <c r="J7" s="617"/>
      <c r="K7" s="773"/>
      <c r="L7" s="773"/>
      <c r="M7" s="773"/>
      <c r="N7" s="773"/>
      <c r="O7" s="773"/>
      <c r="P7" s="773"/>
      <c r="Q7" s="773"/>
      <c r="R7" s="773"/>
      <c r="S7" s="773"/>
      <c r="T7" s="773"/>
    </row>
    <row r="8" spans="1:20" s="572" customFormat="1" ht="45">
      <c r="A8" s="1204">
        <v>1</v>
      </c>
      <c r="B8" s="773"/>
      <c r="C8" s="773"/>
      <c r="D8" s="773"/>
      <c r="F8" s="816" t="str">
        <f>"2." &amp;mergeValue(A8)</f>
        <v>2.1</v>
      </c>
      <c r="G8" s="817" t="s">
        <v>494</v>
      </c>
      <c r="H8" s="807"/>
      <c r="I8" s="818" t="s">
        <v>591</v>
      </c>
      <c r="J8" s="617"/>
      <c r="K8" s="773"/>
      <c r="L8" s="773"/>
      <c r="M8" s="773"/>
      <c r="N8" s="773"/>
      <c r="O8" s="773"/>
      <c r="P8" s="773"/>
      <c r="Q8" s="773"/>
      <c r="R8" s="773"/>
      <c r="S8" s="773"/>
      <c r="T8" s="773"/>
    </row>
    <row r="9" spans="1:20" s="572" customFormat="1" ht="22.5">
      <c r="A9" s="1204"/>
      <c r="B9" s="773"/>
      <c r="C9" s="773"/>
      <c r="D9" s="773"/>
      <c r="F9" s="816" t="str">
        <f>"3." &amp;mergeValue(A9)</f>
        <v>3.1</v>
      </c>
      <c r="G9" s="817" t="s">
        <v>495</v>
      </c>
      <c r="H9" s="807"/>
      <c r="I9" s="818" t="s">
        <v>589</v>
      </c>
      <c r="J9" s="617"/>
      <c r="K9" s="773"/>
      <c r="L9" s="773"/>
      <c r="M9" s="773"/>
      <c r="N9" s="773"/>
      <c r="O9" s="773"/>
      <c r="P9" s="773"/>
      <c r="Q9" s="773"/>
      <c r="R9" s="773"/>
      <c r="S9" s="773"/>
      <c r="T9" s="773"/>
    </row>
    <row r="10" spans="1:20" s="572" customFormat="1" ht="22.5">
      <c r="A10" s="1204"/>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4"/>
      <c r="B11" s="1204">
        <v>1</v>
      </c>
      <c r="C11" s="779"/>
      <c r="D11" s="779"/>
      <c r="F11" s="816" t="str">
        <f>"4."&amp;mergeValue(A11) &amp;"."&amp;mergeValue(B11)</f>
        <v>4.1.1</v>
      </c>
      <c r="G11" s="832" t="s">
        <v>593</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4"/>
      <c r="B12" s="1204"/>
      <c r="C12" s="1204">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4"/>
      <c r="B13" s="1204"/>
      <c r="C13" s="1204"/>
      <c r="D13" s="779">
        <v>1</v>
      </c>
      <c r="F13" s="816" t="str">
        <f>"4."&amp;mergeValue(A13) &amp;"."&amp;mergeValue(B13)&amp;"."&amp;mergeValue(C13)&amp;"."&amp;mergeValue(D13)</f>
        <v>4.1.1.1.1</v>
      </c>
      <c r="G13" s="820" t="s">
        <v>498</v>
      </c>
      <c r="H13" s="807"/>
      <c r="I13" s="1205" t="s">
        <v>592</v>
      </c>
      <c r="J13" s="617"/>
      <c r="K13" s="773"/>
      <c r="L13" s="773"/>
      <c r="M13" s="773"/>
      <c r="N13" s="773"/>
      <c r="O13" s="773"/>
      <c r="P13" s="773"/>
      <c r="Q13" s="773"/>
      <c r="R13" s="773"/>
      <c r="S13" s="773"/>
      <c r="T13" s="773"/>
    </row>
    <row r="14" spans="1:20" s="572" customFormat="1" ht="18.75">
      <c r="A14" s="1204"/>
      <c r="B14" s="1204"/>
      <c r="C14" s="1204"/>
      <c r="D14" s="779"/>
      <c r="F14" s="821"/>
      <c r="G14" s="761" t="s">
        <v>4</v>
      </c>
      <c r="H14" s="626"/>
      <c r="I14" s="1205"/>
      <c r="J14" s="617"/>
      <c r="K14" s="773"/>
      <c r="L14" s="773"/>
      <c r="M14" s="773"/>
      <c r="N14" s="773"/>
      <c r="O14" s="773"/>
      <c r="P14" s="773"/>
      <c r="Q14" s="773"/>
      <c r="R14" s="773"/>
      <c r="S14" s="773"/>
      <c r="T14" s="773"/>
    </row>
    <row r="15" spans="1:20" s="572" customFormat="1" ht="18.75">
      <c r="A15" s="1204"/>
      <c r="B15" s="1204"/>
      <c r="C15" s="779"/>
      <c r="D15" s="779"/>
      <c r="F15" s="636"/>
      <c r="G15" s="579" t="s">
        <v>403</v>
      </c>
      <c r="H15" s="637"/>
      <c r="I15" s="638"/>
      <c r="J15" s="617"/>
      <c r="K15" s="773"/>
      <c r="L15" s="773"/>
      <c r="M15" s="773"/>
      <c r="N15" s="773"/>
      <c r="O15" s="773"/>
      <c r="P15" s="773"/>
      <c r="Q15" s="773"/>
      <c r="R15" s="773"/>
      <c r="S15" s="773"/>
      <c r="T15" s="773"/>
    </row>
    <row r="16" spans="1:20" s="572" customFormat="1" ht="18.75">
      <c r="A16" s="1204"/>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594</v>
      </c>
      <c r="H19" s="1199"/>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2" t="s">
        <v>632</v>
      </c>
      <c r="M5" s="1232"/>
      <c r="N5" s="1232"/>
      <c r="O5" s="1232"/>
      <c r="P5" s="1232"/>
      <c r="Q5" s="1232"/>
      <c r="R5" s="1232"/>
      <c r="S5" s="1232"/>
      <c r="T5" s="1232"/>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2"/>
      <c r="P7" s="1243"/>
      <c r="Q7" s="1243"/>
      <c r="R7" s="1243"/>
      <c r="S7" s="1243"/>
      <c r="T7" s="1244"/>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9" t="str">
        <f>IF(NameOrPr_ch="",IF(NameOrPr="","",NameOrPr),NameOrPr_ch)</f>
        <v>Государственный комитет Республики Татарстан по тарифам</v>
      </c>
      <c r="P9" s="1209"/>
      <c r="Q9" s="1209"/>
      <c r="R9" s="1209"/>
      <c r="S9" s="1209"/>
      <c r="T9" s="1209"/>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09" t="str">
        <f>IF(datePr_ch="",IF(datePr="","",datePr),datePr_ch)</f>
        <v>13.12.2019</v>
      </c>
      <c r="P10" s="1209"/>
      <c r="Q10" s="1209"/>
      <c r="R10" s="1209"/>
      <c r="S10" s="1209"/>
      <c r="T10" s="1209"/>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09" t="str">
        <f>IF(numberPr_ch="",IF(numberPr="","",numberPr),numberPr_ch)</f>
        <v>5-114/тэ</v>
      </c>
      <c r="P11" s="1209"/>
      <c r="Q11" s="1209"/>
      <c r="R11" s="1209"/>
      <c r="S11" s="1209"/>
      <c r="T11" s="1209"/>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9" t="str">
        <f>IF(IstPub_ch="",IF(IstPub="","",IstPub),IstPub_ch)</f>
        <v>Официальный сайт правовой информации Министерства юстиции РТ:  http//pravo.tatarstan.ru</v>
      </c>
      <c r="P12" s="1209"/>
      <c r="Q12" s="1209"/>
      <c r="R12" s="1209"/>
      <c r="S12" s="1209"/>
      <c r="T12" s="1209"/>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3"/>
      <c r="M13" s="1233"/>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0"/>
      <c r="P14" s="1210"/>
      <c r="Q14" s="1210"/>
      <c r="R14" s="1210"/>
      <c r="S14" s="1210"/>
      <c r="T14" s="1210"/>
      <c r="U14" s="1210"/>
    </row>
    <row r="15" spans="1:34">
      <c r="J15" s="688"/>
      <c r="K15" s="688"/>
      <c r="L15" s="1152" t="s">
        <v>454</v>
      </c>
      <c r="M15" s="1152"/>
      <c r="N15" s="1152"/>
      <c r="O15" s="1152"/>
      <c r="P15" s="1152"/>
      <c r="Q15" s="1152"/>
      <c r="R15" s="1152"/>
      <c r="S15" s="1152"/>
      <c r="T15" s="1152"/>
      <c r="U15" s="1152"/>
      <c r="V15" s="1152"/>
      <c r="W15" s="1152" t="s">
        <v>455</v>
      </c>
    </row>
    <row r="16" spans="1:34" ht="14.25" customHeight="1">
      <c r="J16" s="688"/>
      <c r="K16" s="688"/>
      <c r="L16" s="1216" t="s">
        <v>92</v>
      </c>
      <c r="M16" s="1216" t="s">
        <v>640</v>
      </c>
      <c r="N16" s="663"/>
      <c r="O16" s="1217" t="s">
        <v>642</v>
      </c>
      <c r="P16" s="1218"/>
      <c r="Q16" s="1218"/>
      <c r="R16" s="1218"/>
      <c r="S16" s="1218"/>
      <c r="T16" s="1219"/>
      <c r="U16" s="1227" t="s">
        <v>341</v>
      </c>
      <c r="V16" s="1213" t="s">
        <v>275</v>
      </c>
      <c r="W16" s="1152"/>
    </row>
    <row r="17" spans="1:36" ht="14.25" customHeight="1">
      <c r="J17" s="688"/>
      <c r="K17" s="688"/>
      <c r="L17" s="1216"/>
      <c r="M17" s="1216"/>
      <c r="N17" s="664"/>
      <c r="O17" s="1222" t="s">
        <v>606</v>
      </c>
      <c r="P17" s="1220" t="s">
        <v>271</v>
      </c>
      <c r="Q17" s="1221"/>
      <c r="R17" s="1224" t="s">
        <v>655</v>
      </c>
      <c r="S17" s="1225"/>
      <c r="T17" s="1226"/>
      <c r="U17" s="1228"/>
      <c r="V17" s="1214"/>
      <c r="W17" s="1152"/>
    </row>
    <row r="18" spans="1:36" ht="33.75" customHeight="1">
      <c r="J18" s="688"/>
      <c r="K18" s="688"/>
      <c r="L18" s="1216"/>
      <c r="M18" s="1216"/>
      <c r="N18" s="665"/>
      <c r="O18" s="1223"/>
      <c r="P18" s="758" t="s">
        <v>607</v>
      </c>
      <c r="Q18" s="758" t="s">
        <v>6</v>
      </c>
      <c r="R18" s="782" t="s">
        <v>274</v>
      </c>
      <c r="S18" s="1211" t="s">
        <v>273</v>
      </c>
      <c r="T18" s="1212"/>
      <c r="U18" s="1229"/>
      <c r="V18" s="1215"/>
      <c r="W18" s="1152"/>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4">
        <f ca="1">OFFSET(S19,0,-1)+1</f>
        <v>7</v>
      </c>
      <c r="T19" s="1234"/>
      <c r="U19" s="780">
        <f ca="1">OFFSET(U19,0,-2)+1</f>
        <v>8</v>
      </c>
      <c r="V19" s="651">
        <f ca="1">OFFSET(V19,0,-1)</f>
        <v>8</v>
      </c>
      <c r="W19" s="780">
        <f ca="1">OFFSET(W19,0,-1)+1</f>
        <v>9</v>
      </c>
    </row>
    <row r="20" spans="1:36" ht="22.5">
      <c r="A20" s="1235">
        <v>1</v>
      </c>
      <c r="B20" s="885"/>
      <c r="C20" s="885"/>
      <c r="D20" s="885"/>
      <c r="E20" s="886"/>
      <c r="F20" s="887"/>
      <c r="G20" s="887"/>
      <c r="H20" s="887"/>
      <c r="I20" s="888"/>
      <c r="J20" s="883"/>
      <c r="K20" s="890"/>
      <c r="L20" s="783">
        <f>mergeValue(A20)</f>
        <v>1</v>
      </c>
      <c r="M20" s="643" t="s">
        <v>20</v>
      </c>
      <c r="N20" s="648"/>
      <c r="O20" s="1236"/>
      <c r="P20" s="1236"/>
      <c r="Q20" s="1236"/>
      <c r="R20" s="1236"/>
      <c r="S20" s="1236"/>
      <c r="T20" s="1236"/>
      <c r="U20" s="1236"/>
      <c r="V20" s="1236"/>
      <c r="W20" s="632" t="s">
        <v>476</v>
      </c>
      <c r="Y20" s="831"/>
      <c r="Z20" s="831" t="str">
        <f t="shared" ref="Z20:Z33" si="0">IF(M20="","",M20 )</f>
        <v>Наименование тарифа</v>
      </c>
      <c r="AA20" s="831"/>
      <c r="AB20" s="831"/>
      <c r="AC20" s="831"/>
      <c r="AI20" s="810"/>
      <c r="AJ20" s="810"/>
    </row>
    <row r="21" spans="1:36" ht="22.5">
      <c r="A21" s="1235"/>
      <c r="B21" s="1235">
        <v>1</v>
      </c>
      <c r="C21" s="885"/>
      <c r="D21" s="885"/>
      <c r="E21" s="887"/>
      <c r="F21" s="887"/>
      <c r="G21" s="887"/>
      <c r="H21" s="887"/>
      <c r="I21" s="882"/>
      <c r="J21" s="881"/>
      <c r="K21" s="884"/>
      <c r="L21" s="783" t="str">
        <f>mergeValue(A21) &amp;"."&amp; mergeValue(B21)</f>
        <v>1.1</v>
      </c>
      <c r="M21" s="694" t="s">
        <v>16</v>
      </c>
      <c r="N21" s="648"/>
      <c r="O21" s="1236"/>
      <c r="P21" s="1236"/>
      <c r="Q21" s="1236"/>
      <c r="R21" s="1236"/>
      <c r="S21" s="1236"/>
      <c r="T21" s="1236"/>
      <c r="U21" s="1236"/>
      <c r="V21" s="1236"/>
      <c r="W21" s="632" t="s">
        <v>477</v>
      </c>
      <c r="Y21" s="831"/>
      <c r="Z21" s="831" t="str">
        <f t="shared" si="0"/>
        <v>Территория действия тарифа</v>
      </c>
      <c r="AA21" s="831"/>
      <c r="AB21" s="831"/>
      <c r="AC21" s="831"/>
      <c r="AI21" s="810"/>
      <c r="AJ21" s="810"/>
    </row>
    <row r="22" spans="1:36" ht="22.5">
      <c r="A22" s="1235"/>
      <c r="B22" s="1235"/>
      <c r="C22" s="1235">
        <v>1</v>
      </c>
      <c r="D22" s="885"/>
      <c r="E22" s="887"/>
      <c r="F22" s="887"/>
      <c r="G22" s="887"/>
      <c r="H22" s="887"/>
      <c r="I22" s="889"/>
      <c r="J22" s="881"/>
      <c r="K22" s="884"/>
      <c r="L22" s="783" t="str">
        <f>mergeValue(A22) &amp;"."&amp; mergeValue(B22)&amp;"."&amp; mergeValue(C22)</f>
        <v>1.1.1</v>
      </c>
      <c r="M22" s="695" t="s">
        <v>7</v>
      </c>
      <c r="N22" s="648"/>
      <c r="O22" s="1236"/>
      <c r="P22" s="1236"/>
      <c r="Q22" s="1236"/>
      <c r="R22" s="1236"/>
      <c r="S22" s="1236"/>
      <c r="T22" s="1236"/>
      <c r="U22" s="1236"/>
      <c r="V22" s="1236"/>
      <c r="W22" s="632" t="s">
        <v>634</v>
      </c>
      <c r="Y22" s="831"/>
      <c r="Z22" s="831" t="str">
        <f t="shared" si="0"/>
        <v xml:space="preserve">Наименование системы теплоснабжения </v>
      </c>
      <c r="AA22" s="831"/>
      <c r="AB22" s="831"/>
      <c r="AC22" s="831"/>
      <c r="AI22" s="810"/>
      <c r="AJ22" s="810"/>
    </row>
    <row r="23" spans="1:36" ht="22.5">
      <c r="A23" s="1235"/>
      <c r="B23" s="1235"/>
      <c r="C23" s="1235"/>
      <c r="D23" s="1235">
        <v>1</v>
      </c>
      <c r="E23" s="887"/>
      <c r="F23" s="887"/>
      <c r="G23" s="887"/>
      <c r="H23" s="887"/>
      <c r="I23" s="889"/>
      <c r="J23" s="881"/>
      <c r="K23" s="884"/>
      <c r="L23" s="783" t="str">
        <f>mergeValue(A23) &amp;"."&amp; mergeValue(B23)&amp;"."&amp; mergeValue(C23)&amp;"."&amp; mergeValue(D23)</f>
        <v>1.1.1.1</v>
      </c>
      <c r="M23" s="696" t="s">
        <v>22</v>
      </c>
      <c r="N23" s="648"/>
      <c r="O23" s="1236"/>
      <c r="P23" s="1236"/>
      <c r="Q23" s="1236"/>
      <c r="R23" s="1236"/>
      <c r="S23" s="1236"/>
      <c r="T23" s="1236"/>
      <c r="U23" s="1236"/>
      <c r="V23" s="1236"/>
      <c r="W23" s="632" t="s">
        <v>635</v>
      </c>
      <c r="Y23" s="831"/>
      <c r="Z23" s="831" t="str">
        <f t="shared" si="0"/>
        <v xml:space="preserve">Источник тепловой энергии  </v>
      </c>
      <c r="AA23" s="831"/>
      <c r="AB23" s="831"/>
      <c r="AC23" s="831"/>
      <c r="AI23" s="810"/>
      <c r="AJ23" s="810"/>
    </row>
    <row r="24" spans="1:36" ht="101.25">
      <c r="A24" s="1235"/>
      <c r="B24" s="1235"/>
      <c r="C24" s="1235"/>
      <c r="D24" s="1235"/>
      <c r="E24" s="1235">
        <v>1</v>
      </c>
      <c r="F24" s="887"/>
      <c r="G24" s="887"/>
      <c r="H24" s="885">
        <v>1</v>
      </c>
      <c r="I24" s="1235">
        <v>1</v>
      </c>
      <c r="J24" s="887"/>
      <c r="K24" s="892"/>
      <c r="L24" s="783" t="str">
        <f>mergeValue(A24) &amp;"."&amp; mergeValue(B24)&amp;"."&amp; mergeValue(C24)&amp;"."&amp; mergeValue(D24)&amp;"."&amp; mergeValue(E24)</f>
        <v>1.1.1.1.1</v>
      </c>
      <c r="M24" s="556" t="s">
        <v>9</v>
      </c>
      <c r="N24" s="648"/>
      <c r="O24" s="1237"/>
      <c r="P24" s="1237"/>
      <c r="Q24" s="1237"/>
      <c r="R24" s="1237"/>
      <c r="S24" s="1237"/>
      <c r="T24" s="1237"/>
      <c r="U24" s="1237"/>
      <c r="V24" s="1237"/>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5"/>
      <c r="B25" s="1235"/>
      <c r="C25" s="1235"/>
      <c r="D25" s="1235"/>
      <c r="E25" s="1235"/>
      <c r="F25" s="1235">
        <v>1</v>
      </c>
      <c r="G25" s="885"/>
      <c r="H25" s="885"/>
      <c r="I25" s="1235"/>
      <c r="J25" s="1235">
        <v>1</v>
      </c>
      <c r="K25" s="893"/>
      <c r="L25" s="783" t="str">
        <f>mergeValue(A25) &amp;"."&amp; mergeValue(B25)&amp;"."&amp; mergeValue(C25)&amp;"."&amp; mergeValue(D25)&amp;"."&amp; mergeValue(E25)&amp;"."&amp; mergeValue(F25)</f>
        <v>1.1.1.1.1.1</v>
      </c>
      <c r="M25" s="557" t="s">
        <v>10</v>
      </c>
      <c r="N25" s="648"/>
      <c r="O25" s="1237"/>
      <c r="P25" s="1237"/>
      <c r="Q25" s="1237"/>
      <c r="R25" s="1237"/>
      <c r="S25" s="1237"/>
      <c r="T25" s="1237"/>
      <c r="U25" s="1237"/>
      <c r="V25" s="1237"/>
      <c r="W25" s="632" t="s">
        <v>637</v>
      </c>
      <c r="Y25" s="831"/>
      <c r="Z25" s="831" t="str">
        <f t="shared" si="0"/>
        <v>Группа потребителей</v>
      </c>
      <c r="AA25" s="831"/>
      <c r="AB25" s="831"/>
      <c r="AC25" s="831"/>
      <c r="AI25" s="810"/>
      <c r="AJ25" s="810"/>
    </row>
    <row r="26" spans="1:36" ht="189" customHeight="1">
      <c r="A26" s="1235"/>
      <c r="B26" s="1235"/>
      <c r="C26" s="1235"/>
      <c r="D26" s="1235"/>
      <c r="E26" s="1235"/>
      <c r="F26" s="1235"/>
      <c r="G26" s="885">
        <v>1</v>
      </c>
      <c r="H26" s="885"/>
      <c r="I26" s="1235"/>
      <c r="J26" s="1235"/>
      <c r="K26" s="893">
        <v>1</v>
      </c>
      <c r="L26" s="783" t="str">
        <f>mergeValue(A26) &amp;"."&amp; mergeValue(B26)&amp;"."&amp; mergeValue(C26)&amp;"."&amp; mergeValue(D26)&amp;"."&amp; mergeValue(E26)&amp;"."&amp; mergeValue(F26)&amp;"."&amp; mergeValue(G26)</f>
        <v>1.1.1.1.1.1.1</v>
      </c>
      <c r="M26" s="1071"/>
      <c r="N26" s="648"/>
      <c r="O26" s="765"/>
      <c r="P26" s="765"/>
      <c r="Q26" s="1096"/>
      <c r="R26" s="1230"/>
      <c r="S26" s="1231" t="s">
        <v>84</v>
      </c>
      <c r="T26" s="1230"/>
      <c r="U26" s="1231" t="s">
        <v>85</v>
      </c>
      <c r="V26" s="765"/>
      <c r="W26" s="1206" t="s">
        <v>656</v>
      </c>
      <c r="X26" s="810" t="str">
        <f>strCheckDate(O27:V27)</f>
        <v/>
      </c>
      <c r="Y26" s="831"/>
      <c r="Z26" s="831" t="str">
        <f t="shared" si="0"/>
        <v/>
      </c>
      <c r="AA26" s="831"/>
      <c r="AB26" s="831"/>
      <c r="AC26" s="831"/>
      <c r="AI26" s="810"/>
      <c r="AJ26" s="810"/>
    </row>
    <row r="27" spans="1:36" ht="11.25" hidden="1">
      <c r="A27" s="1235"/>
      <c r="B27" s="1235"/>
      <c r="C27" s="1235"/>
      <c r="D27" s="1235"/>
      <c r="E27" s="1235"/>
      <c r="F27" s="1235"/>
      <c r="G27" s="885"/>
      <c r="H27" s="885"/>
      <c r="I27" s="1235"/>
      <c r="J27" s="1235"/>
      <c r="K27" s="893"/>
      <c r="L27" s="802"/>
      <c r="M27" s="648"/>
      <c r="N27" s="648"/>
      <c r="O27" s="765"/>
      <c r="P27" s="765"/>
      <c r="Q27" s="771" t="str">
        <f>R26 &amp; "-" &amp; T26</f>
        <v>-</v>
      </c>
      <c r="R27" s="1230"/>
      <c r="S27" s="1231"/>
      <c r="T27" s="1230"/>
      <c r="U27" s="1231"/>
      <c r="V27" s="765"/>
      <c r="W27" s="1207"/>
      <c r="Y27" s="831"/>
      <c r="Z27" s="831" t="str">
        <f t="shared" si="0"/>
        <v/>
      </c>
      <c r="AA27" s="831"/>
      <c r="AB27" s="831"/>
      <c r="AC27" s="831"/>
      <c r="AI27" s="810"/>
      <c r="AJ27" s="810"/>
    </row>
    <row r="28" spans="1:36" ht="15" customHeight="1">
      <c r="A28" s="1235"/>
      <c r="B28" s="1235"/>
      <c r="C28" s="1235"/>
      <c r="D28" s="1235"/>
      <c r="E28" s="1235"/>
      <c r="F28" s="1235"/>
      <c r="G28" s="887"/>
      <c r="H28" s="885"/>
      <c r="I28" s="1235"/>
      <c r="J28" s="1235"/>
      <c r="K28" s="892"/>
      <c r="L28" s="690"/>
      <c r="M28" s="559" t="s">
        <v>25</v>
      </c>
      <c r="N28" s="767"/>
      <c r="O28" s="767"/>
      <c r="P28" s="767"/>
      <c r="Q28" s="767"/>
      <c r="R28" s="767"/>
      <c r="S28" s="767"/>
      <c r="T28" s="767"/>
      <c r="U28" s="767"/>
      <c r="V28" s="764"/>
      <c r="W28" s="1208"/>
      <c r="Y28" s="831"/>
      <c r="Z28" s="831" t="str">
        <f t="shared" si="0"/>
        <v>Добавить вид теплоносителя (параметры теплоносителя)</v>
      </c>
      <c r="AA28" s="831"/>
      <c r="AB28" s="831"/>
      <c r="AC28" s="831"/>
      <c r="AI28" s="810"/>
      <c r="AJ28" s="810"/>
    </row>
    <row r="29" spans="1:36" ht="15" customHeight="1">
      <c r="A29" s="1235"/>
      <c r="B29" s="1235"/>
      <c r="C29" s="1235"/>
      <c r="D29" s="1235"/>
      <c r="E29" s="1235"/>
      <c r="F29" s="887"/>
      <c r="G29" s="887"/>
      <c r="H29" s="885"/>
      <c r="I29" s="1235"/>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5"/>
      <c r="B30" s="1235"/>
      <c r="C30" s="1235"/>
      <c r="D30" s="1235"/>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5"/>
      <c r="B31" s="1235"/>
      <c r="C31" s="1235"/>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5"/>
      <c r="B32" s="1235"/>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5"/>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9" t="s">
        <v>633</v>
      </c>
      <c r="N36" s="1199"/>
      <c r="O36" s="1199"/>
      <c r="P36" s="1199"/>
      <c r="Q36" s="1199"/>
      <c r="R36" s="1199"/>
      <c r="S36" s="1199"/>
      <c r="T36" s="1199"/>
      <c r="U36" s="1199"/>
      <c r="V36" s="1199"/>
      <c r="W36" s="119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2" t="s">
        <v>632</v>
      </c>
      <c r="M5" s="1232"/>
      <c r="N5" s="1232"/>
      <c r="O5" s="1232"/>
      <c r="P5" s="1232"/>
      <c r="Q5" s="1232"/>
      <c r="R5" s="1232"/>
      <c r="S5" s="1232"/>
      <c r="T5" s="1232"/>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09" t="str">
        <f>IF(datePr_ch="",IF(datePr="","",datePr),datePr_ch)</f>
        <v>13.12.2019</v>
      </c>
      <c r="P8" s="1209"/>
      <c r="Q8" s="1209"/>
      <c r="R8" s="1209"/>
      <c r="S8" s="1209"/>
      <c r="T8" s="1209"/>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09" t="str">
        <f>IF(numberPr_ch="",IF(numberPr="","",numberPr),numberPr_ch)</f>
        <v>5-114/тэ</v>
      </c>
      <c r="P9" s="1209"/>
      <c r="Q9" s="1209"/>
      <c r="R9" s="1209"/>
      <c r="S9" s="1209"/>
      <c r="T9" s="1209"/>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9"/>
      <c r="P12" s="1249"/>
      <c r="Q12" s="1249"/>
      <c r="R12" s="1249"/>
      <c r="S12" s="1249"/>
      <c r="T12" s="1249"/>
      <c r="U12" s="1249"/>
    </row>
    <row r="13" spans="1:33">
      <c r="J13" s="483"/>
      <c r="K13" s="483"/>
      <c r="L13" s="1152" t="s">
        <v>454</v>
      </c>
      <c r="M13" s="1152"/>
      <c r="N13" s="1152"/>
      <c r="O13" s="1152"/>
      <c r="P13" s="1152"/>
      <c r="Q13" s="1152"/>
      <c r="R13" s="1152"/>
      <c r="S13" s="1152"/>
      <c r="T13" s="1152"/>
      <c r="U13" s="1152"/>
      <c r="V13" s="1152"/>
      <c r="W13" s="1152" t="s">
        <v>455</v>
      </c>
    </row>
    <row r="14" spans="1:33" ht="14.25" customHeight="1">
      <c r="J14" s="483"/>
      <c r="K14" s="483"/>
      <c r="L14" s="1216" t="s">
        <v>92</v>
      </c>
      <c r="M14" s="1216" t="s">
        <v>640</v>
      </c>
      <c r="N14" s="476"/>
      <c r="O14" s="1217" t="s">
        <v>642</v>
      </c>
      <c r="P14" s="1218"/>
      <c r="Q14" s="1218"/>
      <c r="R14" s="1218"/>
      <c r="S14" s="1218"/>
      <c r="T14" s="1219"/>
      <c r="U14" s="1227" t="s">
        <v>341</v>
      </c>
      <c r="V14" s="1248" t="s">
        <v>275</v>
      </c>
      <c r="W14" s="1152"/>
    </row>
    <row r="15" spans="1:33" ht="14.25" customHeight="1">
      <c r="J15" s="483"/>
      <c r="K15" s="483"/>
      <c r="L15" s="1216"/>
      <c r="M15" s="1216"/>
      <c r="N15" s="475"/>
      <c r="O15" s="1222" t="s">
        <v>641</v>
      </c>
      <c r="P15" s="657"/>
      <c r="Q15" s="657"/>
      <c r="R15" s="1225" t="s">
        <v>655</v>
      </c>
      <c r="S15" s="1225"/>
      <c r="T15" s="1226"/>
      <c r="U15" s="1228"/>
      <c r="V15" s="1248"/>
      <c r="W15" s="1152"/>
    </row>
    <row r="16" spans="1:33" ht="30.75" customHeight="1">
      <c r="J16" s="483"/>
      <c r="K16" s="483"/>
      <c r="L16" s="1216"/>
      <c r="M16" s="1216"/>
      <c r="N16" s="474"/>
      <c r="O16" s="1223"/>
      <c r="P16" s="655"/>
      <c r="Q16" s="656"/>
      <c r="R16" s="538" t="s">
        <v>274</v>
      </c>
      <c r="S16" s="1211" t="s">
        <v>273</v>
      </c>
      <c r="T16" s="1212"/>
      <c r="U16" s="1229"/>
      <c r="V16" s="1248"/>
      <c r="W16" s="1152"/>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35">
        <v>1</v>
      </c>
      <c r="B18" s="903"/>
      <c r="C18" s="903"/>
      <c r="D18" s="903"/>
      <c r="E18" s="904"/>
      <c r="F18" s="905"/>
      <c r="G18" s="905"/>
      <c r="H18" s="905"/>
      <c r="I18" s="906"/>
      <c r="J18" s="901"/>
      <c r="K18" s="908"/>
      <c r="L18" s="595">
        <f>mergeValue(A18)</f>
        <v>1</v>
      </c>
      <c r="M18" s="643" t="s">
        <v>20</v>
      </c>
      <c r="N18" s="582"/>
      <c r="O18" s="1247"/>
      <c r="P18" s="1247"/>
      <c r="Q18" s="1247"/>
      <c r="R18" s="1247"/>
      <c r="S18" s="1247"/>
      <c r="T18" s="1247"/>
      <c r="U18" s="1247"/>
      <c r="V18" s="1247"/>
      <c r="W18" s="632" t="s">
        <v>476</v>
      </c>
    </row>
    <row r="19" spans="1:33" ht="22.5">
      <c r="A19" s="1235"/>
      <c r="B19" s="1235">
        <v>1</v>
      </c>
      <c r="C19" s="903"/>
      <c r="D19" s="903"/>
      <c r="E19" s="905"/>
      <c r="F19" s="905"/>
      <c r="G19" s="905"/>
      <c r="H19" s="905"/>
      <c r="I19" s="900"/>
      <c r="J19" s="899"/>
      <c r="K19" s="902"/>
      <c r="L19" s="595" t="str">
        <f>mergeValue(A19) &amp;"."&amp; mergeValue(B19)</f>
        <v>1.1</v>
      </c>
      <c r="M19" s="548" t="s">
        <v>16</v>
      </c>
      <c r="N19" s="582"/>
      <c r="O19" s="1247"/>
      <c r="P19" s="1247"/>
      <c r="Q19" s="1247"/>
      <c r="R19" s="1247"/>
      <c r="S19" s="1247"/>
      <c r="T19" s="1247"/>
      <c r="U19" s="1247"/>
      <c r="V19" s="1247"/>
      <c r="W19" s="632" t="s">
        <v>477</v>
      </c>
    </row>
    <row r="20" spans="1:33" ht="22.5">
      <c r="A20" s="1235"/>
      <c r="B20" s="1235"/>
      <c r="C20" s="1235">
        <v>1</v>
      </c>
      <c r="D20" s="903"/>
      <c r="E20" s="905"/>
      <c r="F20" s="905"/>
      <c r="G20" s="905"/>
      <c r="H20" s="905"/>
      <c r="I20" s="907"/>
      <c r="J20" s="899"/>
      <c r="K20" s="902"/>
      <c r="L20" s="595" t="str">
        <f>mergeValue(A20) &amp;"."&amp; mergeValue(B20)&amp;"."&amp; mergeValue(C20)</f>
        <v>1.1.1</v>
      </c>
      <c r="M20" s="549" t="s">
        <v>7</v>
      </c>
      <c r="N20" s="582"/>
      <c r="O20" s="1247"/>
      <c r="P20" s="1247"/>
      <c r="Q20" s="1247"/>
      <c r="R20" s="1247"/>
      <c r="S20" s="1247"/>
      <c r="T20" s="1247"/>
      <c r="U20" s="1247"/>
      <c r="V20" s="1247"/>
      <c r="W20" s="632" t="s">
        <v>634</v>
      </c>
    </row>
    <row r="21" spans="1:33" ht="22.5">
      <c r="A21" s="1235"/>
      <c r="B21" s="1235"/>
      <c r="C21" s="1235"/>
      <c r="D21" s="1235">
        <v>1</v>
      </c>
      <c r="E21" s="905"/>
      <c r="F21" s="905"/>
      <c r="G21" s="905"/>
      <c r="H21" s="905"/>
      <c r="I21" s="907"/>
      <c r="J21" s="899"/>
      <c r="K21" s="902"/>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3" ht="101.25">
      <c r="A22" s="1235"/>
      <c r="B22" s="1235"/>
      <c r="C22" s="1235"/>
      <c r="D22" s="1235"/>
      <c r="E22" s="1235">
        <v>1</v>
      </c>
      <c r="F22" s="905"/>
      <c r="G22" s="905"/>
      <c r="H22" s="903">
        <v>1</v>
      </c>
      <c r="I22" s="1235">
        <v>1</v>
      </c>
      <c r="J22" s="905"/>
      <c r="K22" s="910"/>
      <c r="L22" s="595" t="str">
        <f>mergeValue(A22) &amp;"."&amp; mergeValue(B22)&amp;"."&amp; mergeValue(C22)&amp;"."&amp; mergeValue(D22)&amp;"."&amp; mergeValue(E22)</f>
        <v>1.1.1.1.1</v>
      </c>
      <c r="M22" s="556" t="s">
        <v>9</v>
      </c>
      <c r="N22" s="583"/>
      <c r="O22" s="1237"/>
      <c r="P22" s="1237"/>
      <c r="Q22" s="1237"/>
      <c r="R22" s="1237"/>
      <c r="S22" s="1237"/>
      <c r="T22" s="1237"/>
      <c r="U22" s="1237"/>
      <c r="V22" s="1237"/>
      <c r="W22" s="632" t="s">
        <v>639</v>
      </c>
    </row>
    <row r="23" spans="1:33" ht="90">
      <c r="A23" s="1235"/>
      <c r="B23" s="1235"/>
      <c r="C23" s="1235"/>
      <c r="D23" s="1235"/>
      <c r="E23" s="1235"/>
      <c r="F23" s="1235">
        <v>1</v>
      </c>
      <c r="G23" s="903"/>
      <c r="H23" s="903"/>
      <c r="I23" s="1235"/>
      <c r="J23" s="1235">
        <v>1</v>
      </c>
      <c r="K23" s="911"/>
      <c r="L23" s="595" t="str">
        <f>mergeValue(A23) &amp;"."&amp; mergeValue(B23)&amp;"."&amp; mergeValue(C23)&amp;"."&amp; mergeValue(D23)&amp;"."&amp; mergeValue(E23)&amp;"."&amp; mergeValue(F23)</f>
        <v>1.1.1.1.1.1</v>
      </c>
      <c r="M23" s="557" t="s">
        <v>10</v>
      </c>
      <c r="N23" s="583"/>
      <c r="O23" s="1238"/>
      <c r="P23" s="1239"/>
      <c r="Q23" s="1239"/>
      <c r="R23" s="1239"/>
      <c r="S23" s="1239"/>
      <c r="T23" s="1239"/>
      <c r="U23" s="1239"/>
      <c r="V23" s="1240"/>
      <c r="W23" s="632" t="s">
        <v>637</v>
      </c>
      <c r="Y23" s="506" t="str">
        <f>strCheckUnique(Z23:Z26)</f>
        <v/>
      </c>
      <c r="AA23" s="506" t="str">
        <f>IF(O23="","",O23 &amp; ":_")</f>
        <v/>
      </c>
    </row>
    <row r="24" spans="1:33" ht="189" customHeight="1">
      <c r="A24" s="1235"/>
      <c r="B24" s="1235"/>
      <c r="C24" s="1235"/>
      <c r="D24" s="1235"/>
      <c r="E24" s="1235"/>
      <c r="F24" s="1235"/>
      <c r="G24" s="903">
        <v>1</v>
      </c>
      <c r="H24" s="903"/>
      <c r="I24" s="1235"/>
      <c r="J24" s="1235"/>
      <c r="K24" s="911">
        <v>1</v>
      </c>
      <c r="L24" s="595" t="str">
        <f>mergeValue(A24) &amp;"."&amp; mergeValue(B24)&amp;"."&amp; mergeValue(C24)&amp;"."&amp; mergeValue(D24)&amp;"."&amp; mergeValue(E24)&amp;"."&amp; mergeValue(F24)&amp;"."&amp; mergeValue(G24)</f>
        <v>1.1.1.1.1.1.1</v>
      </c>
      <c r="M24" s="1071"/>
      <c r="N24" s="588"/>
      <c r="O24" s="1080"/>
      <c r="P24" s="564"/>
      <c r="Q24" s="564"/>
      <c r="R24" s="1245"/>
      <c r="S24" s="1231" t="s">
        <v>84</v>
      </c>
      <c r="T24" s="1245"/>
      <c r="U24" s="1231" t="s">
        <v>85</v>
      </c>
      <c r="V24" s="580"/>
      <c r="W24" s="1206" t="s">
        <v>657</v>
      </c>
      <c r="X24" s="502" t="str">
        <f>strCheckDate(O25:V25)</f>
        <v/>
      </c>
      <c r="Y24" s="506"/>
      <c r="Z24" s="506" t="str">
        <f>IF(M24="","",M24 )</f>
        <v/>
      </c>
      <c r="AA24" s="506"/>
      <c r="AB24" s="506"/>
      <c r="AC24" s="506"/>
    </row>
    <row r="25" spans="1:33" ht="11.25" hidden="1">
      <c r="A25" s="1235"/>
      <c r="B25" s="1235"/>
      <c r="C25" s="1235"/>
      <c r="D25" s="1235"/>
      <c r="E25" s="1235"/>
      <c r="F25" s="1235"/>
      <c r="G25" s="903"/>
      <c r="H25" s="903"/>
      <c r="I25" s="1235"/>
      <c r="J25" s="1235"/>
      <c r="K25" s="911"/>
      <c r="L25" s="602"/>
      <c r="M25" s="648"/>
      <c r="N25" s="588"/>
      <c r="O25" s="586"/>
      <c r="P25" s="564"/>
      <c r="Q25" s="586" t="str">
        <f>R24 &amp; "-" &amp; T24</f>
        <v>-</v>
      </c>
      <c r="R25" s="1230"/>
      <c r="S25" s="1231"/>
      <c r="T25" s="1230"/>
      <c r="U25" s="1231"/>
      <c r="V25" s="580"/>
      <c r="W25" s="1207"/>
    </row>
    <row r="26" spans="1:33" s="477" customFormat="1" ht="15" customHeight="1">
      <c r="A26" s="1235"/>
      <c r="B26" s="1235"/>
      <c r="C26" s="1235"/>
      <c r="D26" s="1235"/>
      <c r="E26" s="1235"/>
      <c r="F26" s="1235"/>
      <c r="G26" s="905"/>
      <c r="H26" s="903"/>
      <c r="I26" s="1235"/>
      <c r="J26" s="1235"/>
      <c r="K26" s="910"/>
      <c r="L26" s="540"/>
      <c r="M26" s="559" t="s">
        <v>25</v>
      </c>
      <c r="N26" s="553"/>
      <c r="O26" s="547"/>
      <c r="P26" s="547"/>
      <c r="Q26" s="547"/>
      <c r="R26" s="575"/>
      <c r="S26" s="566"/>
      <c r="T26" s="565"/>
      <c r="U26" s="553"/>
      <c r="V26" s="562"/>
      <c r="W26" s="1208"/>
      <c r="X26" s="503"/>
      <c r="Y26" s="503"/>
      <c r="Z26" s="503"/>
      <c r="AA26" s="503"/>
      <c r="AB26" s="503"/>
      <c r="AC26" s="503"/>
      <c r="AD26" s="503"/>
      <c r="AE26" s="503"/>
      <c r="AF26" s="503"/>
      <c r="AG26" s="503"/>
    </row>
    <row r="27" spans="1:33" s="477" customFormat="1" ht="15" customHeight="1">
      <c r="A27" s="1235"/>
      <c r="B27" s="1235"/>
      <c r="C27" s="1235"/>
      <c r="D27" s="1235"/>
      <c r="E27" s="1235"/>
      <c r="F27" s="905"/>
      <c r="G27" s="905"/>
      <c r="H27" s="903"/>
      <c r="I27" s="1235"/>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5"/>
      <c r="B28" s="1235"/>
      <c r="C28" s="1235"/>
      <c r="D28" s="1235"/>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5"/>
      <c r="B29" s="1235"/>
      <c r="C29" s="1235"/>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5"/>
      <c r="B30" s="1235"/>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5"/>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2" t="s">
        <v>658</v>
      </c>
      <c r="M5" s="1232"/>
      <c r="N5" s="1232"/>
      <c r="O5" s="1232"/>
      <c r="P5" s="1232"/>
      <c r="Q5" s="1232"/>
      <c r="R5" s="1232"/>
      <c r="S5" s="1232"/>
      <c r="T5" s="1232"/>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50" t="str">
        <f>IF(datePr_ch="",IF(datePr="","",datePr),datePr_ch)</f>
        <v>13.12.2019</v>
      </c>
      <c r="P8" s="1251"/>
      <c r="Q8" s="1251"/>
      <c r="R8" s="1251"/>
      <c r="S8" s="1251"/>
      <c r="T8" s="1252"/>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50" t="str">
        <f>IF(numberPr_ch="",IF(numberPr="","",numberPr),numberPr_ch)</f>
        <v>5-114/тэ</v>
      </c>
      <c r="P9" s="1251"/>
      <c r="Q9" s="1251"/>
      <c r="R9" s="1251"/>
      <c r="S9" s="1251"/>
      <c r="T9" s="1252"/>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3"/>
      <c r="M11" s="1233"/>
      <c r="N11" s="568"/>
      <c r="O11" s="1253"/>
      <c r="P11" s="1253"/>
      <c r="Q11" s="1253"/>
      <c r="R11" s="1253"/>
      <c r="S11" s="1253"/>
      <c r="T11" s="1253"/>
      <c r="U11" s="590" t="s">
        <v>373</v>
      </c>
      <c r="X11" s="592"/>
      <c r="Y11" s="592"/>
      <c r="Z11" s="592"/>
      <c r="AA11" s="592"/>
      <c r="AB11" s="592"/>
      <c r="AC11" s="592"/>
      <c r="AD11" s="592"/>
      <c r="AE11" s="592"/>
      <c r="AF11" s="592"/>
      <c r="AG11" s="592"/>
      <c r="AH11" s="592"/>
      <c r="AI11" s="592"/>
    </row>
    <row r="12" spans="1:35">
      <c r="J12" s="531"/>
      <c r="K12" s="531"/>
      <c r="L12" s="526"/>
      <c r="M12" s="526"/>
      <c r="N12" s="526"/>
      <c r="O12" s="1254"/>
      <c r="P12" s="1254"/>
      <c r="Q12" s="1254"/>
      <c r="R12" s="1254"/>
      <c r="S12" s="1254"/>
      <c r="T12" s="1254"/>
      <c r="U12" s="1254"/>
    </row>
    <row r="13" spans="1:35" ht="14.25" customHeight="1">
      <c r="J13" s="531"/>
      <c r="K13" s="531"/>
      <c r="L13" s="1152" t="s">
        <v>454</v>
      </c>
      <c r="M13" s="1152"/>
      <c r="N13" s="1152"/>
      <c r="O13" s="1152"/>
      <c r="P13" s="1152"/>
      <c r="Q13" s="1152"/>
      <c r="R13" s="1152"/>
      <c r="S13" s="1152"/>
      <c r="T13" s="1152"/>
      <c r="U13" s="1152"/>
      <c r="V13" s="1152"/>
      <c r="W13" s="1152" t="s">
        <v>455</v>
      </c>
    </row>
    <row r="14" spans="1:35" ht="14.25" customHeight="1">
      <c r="J14" s="531"/>
      <c r="K14" s="531"/>
      <c r="L14" s="1216" t="s">
        <v>92</v>
      </c>
      <c r="M14" s="1216" t="s">
        <v>640</v>
      </c>
      <c r="N14" s="523"/>
      <c r="O14" s="1217" t="s">
        <v>642</v>
      </c>
      <c r="P14" s="1218"/>
      <c r="Q14" s="1218"/>
      <c r="R14" s="1218"/>
      <c r="S14" s="1218"/>
      <c r="T14" s="1219"/>
      <c r="U14" s="1227" t="s">
        <v>341</v>
      </c>
      <c r="V14" s="1213" t="s">
        <v>275</v>
      </c>
      <c r="W14" s="1152"/>
    </row>
    <row r="15" spans="1:35" ht="14.25" customHeight="1">
      <c r="J15" s="531"/>
      <c r="K15" s="531"/>
      <c r="L15" s="1216"/>
      <c r="M15" s="1216"/>
      <c r="N15" s="523"/>
      <c r="O15" s="1222" t="s">
        <v>622</v>
      </c>
      <c r="P15" s="1220"/>
      <c r="Q15" s="1221"/>
      <c r="R15" s="1225" t="s">
        <v>655</v>
      </c>
      <c r="S15" s="1225"/>
      <c r="T15" s="1226"/>
      <c r="U15" s="1228"/>
      <c r="V15" s="1214"/>
      <c r="W15" s="1152"/>
    </row>
    <row r="16" spans="1:35" ht="30" customHeight="1">
      <c r="J16" s="531"/>
      <c r="K16" s="531"/>
      <c r="L16" s="1216"/>
      <c r="M16" s="1216"/>
      <c r="N16" s="522"/>
      <c r="O16" s="1223"/>
      <c r="P16" s="537"/>
      <c r="Q16" s="537"/>
      <c r="R16" s="538" t="s">
        <v>274</v>
      </c>
      <c r="S16" s="1211" t="s">
        <v>273</v>
      </c>
      <c r="T16" s="1212"/>
      <c r="U16" s="1229"/>
      <c r="V16" s="1215"/>
      <c r="W16" s="1152"/>
    </row>
    <row r="17" spans="1:36">
      <c r="J17" s="531"/>
      <c r="K17" s="571">
        <v>1</v>
      </c>
      <c r="L17" s="649" t="s">
        <v>93</v>
      </c>
      <c r="M17" s="649" t="s">
        <v>49</v>
      </c>
      <c r="N17" s="670" t="s">
        <v>49</v>
      </c>
      <c r="O17" s="650">
        <f ca="1">OFFSET(O17,0,-1)+1</f>
        <v>3</v>
      </c>
      <c r="P17" s="651">
        <f ca="1">OFFSET(P17,0,-1)</f>
        <v>3</v>
      </c>
      <c r="Q17" s="651">
        <f ca="1">OFFSET(Q17,0,-1)</f>
        <v>3</v>
      </c>
      <c r="R17" s="650">
        <f ca="1">OFFSET(R17,0,-1)+1</f>
        <v>4</v>
      </c>
      <c r="S17" s="1234">
        <f ca="1">OFFSET(S17,0,-1)+1</f>
        <v>5</v>
      </c>
      <c r="T17" s="1234"/>
      <c r="U17" s="650">
        <f ca="1">OFFSET(U17,0,-2)+1</f>
        <v>6</v>
      </c>
      <c r="V17" s="651">
        <f ca="1">OFFSET(V17,0,-1)</f>
        <v>6</v>
      </c>
      <c r="W17" s="650">
        <f ca="1">OFFSET(W17,0,-1)+1</f>
        <v>7</v>
      </c>
    </row>
    <row r="18" spans="1:36" ht="22.5">
      <c r="A18" s="1235">
        <v>1</v>
      </c>
      <c r="B18" s="921"/>
      <c r="C18" s="921"/>
      <c r="D18" s="921"/>
      <c r="E18" s="922"/>
      <c r="F18" s="923"/>
      <c r="G18" s="921"/>
      <c r="H18" s="921"/>
      <c r="I18" s="924"/>
      <c r="J18" s="919"/>
      <c r="K18" s="928">
        <v>1</v>
      </c>
      <c r="L18" s="595">
        <f>mergeValue(A18)</f>
        <v>1</v>
      </c>
      <c r="M18" s="643" t="s">
        <v>20</v>
      </c>
      <c r="N18" s="582"/>
      <c r="O18" s="1247"/>
      <c r="P18" s="1247"/>
      <c r="Q18" s="1247"/>
      <c r="R18" s="1247"/>
      <c r="S18" s="1247"/>
      <c r="T18" s="1247"/>
      <c r="U18" s="1247"/>
      <c r="V18" s="1247"/>
      <c r="W18" s="632" t="s">
        <v>659</v>
      </c>
    </row>
    <row r="19" spans="1:36" ht="22.5">
      <c r="A19" s="1235"/>
      <c r="B19" s="1235">
        <v>1</v>
      </c>
      <c r="C19" s="921"/>
      <c r="D19" s="921"/>
      <c r="E19" s="923"/>
      <c r="F19" s="923"/>
      <c r="G19" s="921"/>
      <c r="H19" s="921"/>
      <c r="I19" s="918"/>
      <c r="J19" s="917"/>
      <c r="K19" s="928">
        <v>1</v>
      </c>
      <c r="L19" s="595" t="str">
        <f>mergeValue(A19) &amp;"."&amp; mergeValue(B19)</f>
        <v>1.1</v>
      </c>
      <c r="M19" s="548" t="s">
        <v>16</v>
      </c>
      <c r="N19" s="582"/>
      <c r="O19" s="1247"/>
      <c r="P19" s="1247"/>
      <c r="Q19" s="1247"/>
      <c r="R19" s="1247"/>
      <c r="S19" s="1247"/>
      <c r="T19" s="1247"/>
      <c r="U19" s="1247"/>
      <c r="V19" s="1247"/>
      <c r="W19" s="632" t="s">
        <v>477</v>
      </c>
    </row>
    <row r="20" spans="1:36" ht="22.5">
      <c r="A20" s="1235"/>
      <c r="B20" s="1235"/>
      <c r="C20" s="1235">
        <v>1</v>
      </c>
      <c r="D20" s="921"/>
      <c r="E20" s="923"/>
      <c r="F20" s="923"/>
      <c r="G20" s="921"/>
      <c r="H20" s="921"/>
      <c r="I20" s="925"/>
      <c r="J20" s="917"/>
      <c r="K20" s="928">
        <v>1</v>
      </c>
      <c r="L20" s="595" t="str">
        <f>mergeValue(A20) &amp;"."&amp; mergeValue(B20)&amp;"."&amp; mergeValue(C20)</f>
        <v>1.1.1</v>
      </c>
      <c r="M20" s="549" t="s">
        <v>7</v>
      </c>
      <c r="N20" s="582"/>
      <c r="O20" s="1247"/>
      <c r="P20" s="1247"/>
      <c r="Q20" s="1247"/>
      <c r="R20" s="1247"/>
      <c r="S20" s="1247"/>
      <c r="T20" s="1247"/>
      <c r="U20" s="1247"/>
      <c r="V20" s="1247"/>
      <c r="W20" s="632" t="s">
        <v>634</v>
      </c>
    </row>
    <row r="21" spans="1:36" ht="22.5">
      <c r="A21" s="1235"/>
      <c r="B21" s="1235"/>
      <c r="C21" s="1235"/>
      <c r="D21" s="1235">
        <v>1</v>
      </c>
      <c r="E21" s="923"/>
      <c r="F21" s="923"/>
      <c r="G21" s="921"/>
      <c r="H21" s="921"/>
      <c r="I21" s="1235">
        <v>1</v>
      </c>
      <c r="J21" s="917"/>
      <c r="K21" s="928">
        <v>1</v>
      </c>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6" ht="11.25" hidden="1" customHeight="1">
      <c r="A22" s="1235"/>
      <c r="B22" s="1235"/>
      <c r="C22" s="1235"/>
      <c r="D22" s="1235"/>
      <c r="E22" s="1235">
        <v>1</v>
      </c>
      <c r="F22" s="923"/>
      <c r="G22" s="921"/>
      <c r="H22" s="921"/>
      <c r="I22" s="1235"/>
      <c r="J22" s="923"/>
      <c r="K22" s="928">
        <v>1</v>
      </c>
      <c r="L22" s="595"/>
      <c r="M22" s="556"/>
      <c r="N22" s="583"/>
      <c r="O22" s="633"/>
      <c r="P22" s="633"/>
      <c r="Q22" s="633"/>
      <c r="R22" s="633"/>
      <c r="S22" s="633"/>
      <c r="T22" s="633"/>
      <c r="U22" s="595"/>
      <c r="V22" s="509"/>
      <c r="W22" s="561"/>
    </row>
    <row r="23" spans="1:36" ht="90">
      <c r="A23" s="1235"/>
      <c r="B23" s="1235"/>
      <c r="C23" s="1235"/>
      <c r="D23" s="1235"/>
      <c r="E23" s="1235"/>
      <c r="F23" s="1235">
        <v>1</v>
      </c>
      <c r="G23" s="921"/>
      <c r="H23" s="921"/>
      <c r="I23" s="1235"/>
      <c r="J23" s="1255"/>
      <c r="K23" s="928">
        <v>1</v>
      </c>
      <c r="L23" s="595" t="str">
        <f>mergeValue(A23) &amp;"."&amp; mergeValue(B23)&amp;"."&amp; mergeValue(C23)&amp;"."&amp; mergeValue(D23)&amp;"."&amp;  mergeValue(F23)</f>
        <v>1.1.1.1.1</v>
      </c>
      <c r="M23" s="556" t="s">
        <v>10</v>
      </c>
      <c r="N23" s="583"/>
      <c r="O23" s="1237"/>
      <c r="P23" s="1237"/>
      <c r="Q23" s="1237"/>
      <c r="R23" s="1237"/>
      <c r="S23" s="1237"/>
      <c r="T23" s="1237"/>
      <c r="U23" s="1237"/>
      <c r="V23" s="1237"/>
      <c r="W23" s="632" t="s">
        <v>636</v>
      </c>
      <c r="Y23" s="591" t="str">
        <f>strCheckUnique(Z23:Z26)</f>
        <v/>
      </c>
      <c r="AA23" s="591"/>
    </row>
    <row r="24" spans="1:36" ht="189" customHeight="1">
      <c r="A24" s="1235"/>
      <c r="B24" s="1235"/>
      <c r="C24" s="1235"/>
      <c r="D24" s="1235"/>
      <c r="E24" s="1235"/>
      <c r="F24" s="1235"/>
      <c r="G24" s="921">
        <v>1</v>
      </c>
      <c r="H24" s="921"/>
      <c r="I24" s="1235"/>
      <c r="J24" s="1255"/>
      <c r="K24" s="920"/>
      <c r="L24" s="595" t="str">
        <f>mergeValue(A24) &amp;"."&amp; mergeValue(B24)&amp;"."&amp; mergeValue(C24)&amp;"."&amp; mergeValue(D24)&amp;"."&amp;  mergeValue(F24)&amp;"."&amp;  mergeValue(G24)</f>
        <v>1.1.1.1.1.1</v>
      </c>
      <c r="M24" s="1071"/>
      <c r="N24" s="588"/>
      <c r="O24" s="564"/>
      <c r="P24" s="564"/>
      <c r="Q24" s="564"/>
      <c r="R24" s="1245"/>
      <c r="S24" s="1231" t="s">
        <v>84</v>
      </c>
      <c r="T24" s="1245"/>
      <c r="U24" s="1231" t="s">
        <v>85</v>
      </c>
      <c r="V24" s="539"/>
      <c r="W24" s="1206" t="s">
        <v>660</v>
      </c>
      <c r="X24" s="587" t="str">
        <f>strCheckDate(O25:V25)</f>
        <v/>
      </c>
      <c r="Y24" s="591"/>
      <c r="Z24" s="591" t="str">
        <f>IF(M24="","",M24 )</f>
        <v/>
      </c>
      <c r="AA24" s="591"/>
      <c r="AB24" s="591"/>
      <c r="AC24" s="591"/>
    </row>
    <row r="25" spans="1:36" ht="11.25" hidden="1" customHeight="1">
      <c r="A25" s="1235"/>
      <c r="B25" s="1235"/>
      <c r="C25" s="1235"/>
      <c r="D25" s="1235"/>
      <c r="E25" s="1235"/>
      <c r="F25" s="1235"/>
      <c r="G25" s="921"/>
      <c r="H25" s="921"/>
      <c r="I25" s="1235"/>
      <c r="J25" s="1255"/>
      <c r="K25" s="928">
        <v>1</v>
      </c>
      <c r="L25" s="602"/>
      <c r="M25" s="648"/>
      <c r="N25" s="588"/>
      <c r="O25" s="564"/>
      <c r="P25" s="564"/>
      <c r="Q25" s="586" t="str">
        <f>R24 &amp; "-" &amp; T24</f>
        <v>-</v>
      </c>
      <c r="R25" s="1245"/>
      <c r="S25" s="1231"/>
      <c r="T25" s="1245"/>
      <c r="U25" s="1231"/>
      <c r="V25" s="539"/>
      <c r="W25" s="1207"/>
      <c r="Y25" s="591"/>
      <c r="Z25" s="591"/>
      <c r="AA25" s="591"/>
      <c r="AB25" s="591"/>
      <c r="AC25" s="591"/>
    </row>
    <row r="26" spans="1:36" s="524" customFormat="1" ht="15" customHeight="1">
      <c r="A26" s="1235"/>
      <c r="B26" s="1235"/>
      <c r="C26" s="1235"/>
      <c r="D26" s="1235"/>
      <c r="E26" s="1235"/>
      <c r="F26" s="1235"/>
      <c r="G26" s="921"/>
      <c r="H26" s="921"/>
      <c r="I26" s="1235"/>
      <c r="J26" s="1255"/>
      <c r="K26" s="928">
        <v>1</v>
      </c>
      <c r="L26" s="540"/>
      <c r="M26" s="558" t="s">
        <v>25</v>
      </c>
      <c r="N26" s="553"/>
      <c r="O26" s="547"/>
      <c r="P26" s="547"/>
      <c r="Q26" s="547"/>
      <c r="R26" s="575"/>
      <c r="S26" s="566"/>
      <c r="T26" s="565"/>
      <c r="U26" s="553"/>
      <c r="V26" s="562"/>
      <c r="W26" s="1208"/>
      <c r="X26" s="589"/>
      <c r="Y26" s="589"/>
      <c r="Z26" s="589"/>
      <c r="AA26" s="589"/>
      <c r="AB26" s="589"/>
      <c r="AC26" s="589"/>
      <c r="AD26" s="589"/>
      <c r="AE26" s="589"/>
      <c r="AF26" s="589"/>
      <c r="AG26" s="589"/>
      <c r="AH26" s="589"/>
      <c r="AI26" s="589"/>
    </row>
    <row r="27" spans="1:36" s="524" customFormat="1" ht="15" customHeight="1">
      <c r="A27" s="1235"/>
      <c r="B27" s="1235"/>
      <c r="C27" s="1235"/>
      <c r="D27" s="1235"/>
      <c r="E27" s="1235"/>
      <c r="F27" s="923"/>
      <c r="G27" s="923"/>
      <c r="H27" s="921"/>
      <c r="I27" s="1235"/>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5"/>
      <c r="B28" s="1235"/>
      <c r="C28" s="1235"/>
      <c r="D28" s="1235"/>
      <c r="E28" s="923"/>
      <c r="F28" s="923"/>
      <c r="G28" s="923"/>
      <c r="H28" s="921"/>
      <c r="I28" s="1235"/>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5"/>
      <c r="B29" s="1235"/>
      <c r="C29" s="1235"/>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5"/>
      <c r="B30" s="1235"/>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5"/>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9" t="s">
        <v>661</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t="str">
        <f>IF('Перечень тарифов'!R21="","наименование отсутствует","" &amp; 'Перечень тарифов'!R21 &amp; "")</f>
        <v>наименование отсутствует</v>
      </c>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t="str">
        <f>IF('Перечень тарифов'!F21="","наименование отсутствует","" &amp; 'Перечень тарифов'!F21 &amp; "")</f>
        <v>Передача. Тепловая энергия</v>
      </c>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t="str">
        <f>IF(Территории!H13="","","" &amp; Территории!H13 &amp; "")</f>
        <v>Город Казань</v>
      </c>
      <c r="I12" s="583" t="s">
        <v>500</v>
      </c>
      <c r="J12" s="617"/>
      <c r="K12" s="592"/>
      <c r="L12" s="592"/>
      <c r="M12" s="592"/>
      <c r="N12" s="592"/>
      <c r="O12" s="592"/>
      <c r="P12" s="592"/>
      <c r="Q12" s="592"/>
      <c r="R12" s="592"/>
      <c r="S12" s="592"/>
      <c r="T12" s="592"/>
    </row>
    <row r="13" spans="1:20" s="572" customFormat="1" ht="56.25">
      <c r="A13" s="1204"/>
      <c r="B13" s="1204"/>
      <c r="C13" s="1204"/>
      <c r="D13" s="625">
        <v>1</v>
      </c>
      <c r="F13" s="618" t="str">
        <f>"4."&amp;mergeValue(A13) &amp;"."&amp;mergeValue(B13)&amp;"."&amp;mergeValue(C13)&amp;"."&amp;mergeValue(D13)</f>
        <v>4.1.1.1.1</v>
      </c>
      <c r="G13" s="635" t="s">
        <v>498</v>
      </c>
      <c r="H13" s="606" t="str">
        <f>IF(Территории!R14="","","" &amp; Территории!R14 &amp; "")</f>
        <v>Город Казань (92701000)</v>
      </c>
      <c r="I13" s="1107" t="s">
        <v>592</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199" t="s">
        <v>594</v>
      </c>
      <c r="H15" s="1199"/>
      <c r="I15" s="596"/>
      <c r="J15" s="616"/>
      <c r="K15" s="616"/>
      <c r="L15" s="616"/>
      <c r="M15" s="616"/>
      <c r="N15" s="616"/>
      <c r="O15" s="616"/>
      <c r="P15" s="616"/>
      <c r="Q15" s="616"/>
      <c r="R15" s="616"/>
      <c r="S15" s="616"/>
      <c r="T15" s="61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CS30"/>
  <sheetViews>
    <sheetView showGridLines="0" tabSelected="1" topLeftCell="I4" zoomScaleNormal="100" workbookViewId="0">
      <selection activeCell="BZ24" sqref="BZ24"/>
    </sheetView>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5" width="23.7109375" style="478" customWidth="1"/>
    <col min="16" max="17" width="23.7109375" style="478" hidden="1" customWidth="1"/>
    <col min="18" max="18" width="11.7109375" style="478" customWidth="1"/>
    <col min="19" max="19" width="3.7109375" style="478" customWidth="1"/>
    <col min="20" max="20" width="11.7109375" style="478" customWidth="1"/>
    <col min="21" max="21" width="8.5703125" style="478" customWidth="1"/>
    <col min="22" max="22" width="17.570312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18.570312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14.710937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17.2851562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16.710937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customWidth="1"/>
    <col min="57" max="57" width="18.28515625" style="1063" customWidth="1"/>
    <col min="58" max="59" width="23.7109375" style="1063" hidden="1" customWidth="1"/>
    <col min="60" max="60" width="11.7109375" style="1063" customWidth="1"/>
    <col min="61" max="61" width="3.7109375" style="1063" customWidth="1"/>
    <col min="62" max="62" width="11.7109375" style="1063" customWidth="1"/>
    <col min="63" max="63" width="8.5703125" style="1063" customWidth="1"/>
    <col min="64" max="64" width="17.5703125" style="1063" customWidth="1"/>
    <col min="65" max="66" width="23.7109375" style="1063" hidden="1" customWidth="1"/>
    <col min="67" max="67" width="11.7109375" style="1063" customWidth="1"/>
    <col min="68" max="68" width="3.7109375" style="1063" customWidth="1"/>
    <col min="69" max="69" width="11.7109375" style="1063" customWidth="1"/>
    <col min="70" max="70" width="8.5703125" style="1063" customWidth="1"/>
    <col min="71" max="71" width="16.85546875" style="1063" customWidth="1"/>
    <col min="72" max="73" width="23.7109375" style="1063" hidden="1" customWidth="1"/>
    <col min="74" max="74" width="11.7109375" style="1063" customWidth="1"/>
    <col min="75" max="75" width="3.7109375" style="1063" customWidth="1"/>
    <col min="76" max="76" width="11.7109375" style="1063" customWidth="1"/>
    <col min="77" max="77" width="8.5703125" style="1063" customWidth="1"/>
    <col min="78" max="78" width="16.7109375" style="1063" customWidth="1"/>
    <col min="79" max="80" width="23.7109375" style="1063" hidden="1" customWidth="1"/>
    <col min="81" max="81" width="11.7109375" style="1063" customWidth="1"/>
    <col min="82" max="82" width="3.7109375" style="1063" customWidth="1"/>
    <col min="83" max="83" width="11.7109375" style="1063" customWidth="1"/>
    <col min="84" max="84" width="8.5703125" style="1063" hidden="1" customWidth="1"/>
    <col min="85" max="85" width="4.7109375" style="478" customWidth="1"/>
    <col min="86" max="86" width="115.7109375" style="478" customWidth="1"/>
    <col min="87" max="89" width="10.5703125" style="502"/>
    <col min="90" max="90" width="10.140625" style="502" customWidth="1"/>
    <col min="91" max="97" width="10.5703125" style="502"/>
    <col min="98" max="319" width="10.5703125" style="478"/>
    <col min="320" max="327" width="0" style="478" hidden="1" customWidth="1"/>
    <col min="328" max="330" width="3.7109375" style="478" customWidth="1"/>
    <col min="331" max="331" width="12.7109375" style="478" customWidth="1"/>
    <col min="332" max="332" width="47.42578125" style="478" customWidth="1"/>
    <col min="333" max="336" width="0" style="478" hidden="1" customWidth="1"/>
    <col min="337" max="337" width="11.7109375" style="478" customWidth="1"/>
    <col min="338" max="338" width="6.42578125" style="478" bestFit="1" customWidth="1"/>
    <col min="339" max="339" width="11.7109375" style="478" customWidth="1"/>
    <col min="340" max="340" width="0" style="478" hidden="1" customWidth="1"/>
    <col min="341" max="341" width="3.7109375" style="478" customWidth="1"/>
    <col min="342" max="342" width="11.140625" style="478" bestFit="1" customWidth="1"/>
    <col min="343" max="345" width="10.5703125" style="478"/>
    <col min="346" max="346" width="10.140625" style="478" customWidth="1"/>
    <col min="347" max="575" width="10.5703125" style="478"/>
    <col min="576" max="583" width="0" style="478" hidden="1" customWidth="1"/>
    <col min="584" max="586" width="3.7109375" style="478" customWidth="1"/>
    <col min="587" max="587" width="12.7109375" style="478" customWidth="1"/>
    <col min="588" max="588" width="47.42578125" style="478" customWidth="1"/>
    <col min="589" max="592" width="0" style="478" hidden="1" customWidth="1"/>
    <col min="593" max="593" width="11.7109375" style="478" customWidth="1"/>
    <col min="594" max="594" width="6.42578125" style="478" bestFit="1" customWidth="1"/>
    <col min="595" max="595" width="11.7109375" style="478" customWidth="1"/>
    <col min="596" max="596" width="0" style="478" hidden="1" customWidth="1"/>
    <col min="597" max="597" width="3.7109375" style="478" customWidth="1"/>
    <col min="598" max="598" width="11.140625" style="478" bestFit="1" customWidth="1"/>
    <col min="599" max="601" width="10.5703125" style="478"/>
    <col min="602" max="602" width="10.140625" style="478" customWidth="1"/>
    <col min="603" max="831" width="10.5703125" style="478"/>
    <col min="832" max="839" width="0" style="478" hidden="1" customWidth="1"/>
    <col min="840" max="842" width="3.7109375" style="478" customWidth="1"/>
    <col min="843" max="843" width="12.7109375" style="478" customWidth="1"/>
    <col min="844" max="844" width="47.42578125" style="478" customWidth="1"/>
    <col min="845" max="848" width="0" style="478" hidden="1" customWidth="1"/>
    <col min="849" max="849" width="11.7109375" style="478" customWidth="1"/>
    <col min="850" max="850" width="6.42578125" style="478" bestFit="1" customWidth="1"/>
    <col min="851" max="851" width="11.7109375" style="478" customWidth="1"/>
    <col min="852" max="852" width="0" style="478" hidden="1" customWidth="1"/>
    <col min="853" max="853" width="3.7109375" style="478" customWidth="1"/>
    <col min="854" max="854" width="11.140625" style="478" bestFit="1" customWidth="1"/>
    <col min="855" max="857" width="10.5703125" style="478"/>
    <col min="858" max="858" width="10.140625" style="478" customWidth="1"/>
    <col min="859" max="1087" width="10.5703125" style="478"/>
    <col min="1088" max="1095" width="0" style="478" hidden="1" customWidth="1"/>
    <col min="1096" max="1098" width="3.7109375" style="478" customWidth="1"/>
    <col min="1099" max="1099" width="12.7109375" style="478" customWidth="1"/>
    <col min="1100" max="1100" width="47.42578125" style="478" customWidth="1"/>
    <col min="1101" max="1104" width="0" style="478" hidden="1" customWidth="1"/>
    <col min="1105" max="1105" width="11.7109375" style="478" customWidth="1"/>
    <col min="1106" max="1106" width="6.42578125" style="478" bestFit="1" customWidth="1"/>
    <col min="1107" max="1107" width="11.7109375" style="478" customWidth="1"/>
    <col min="1108" max="1108" width="0" style="478" hidden="1" customWidth="1"/>
    <col min="1109" max="1109" width="3.7109375" style="478" customWidth="1"/>
    <col min="1110" max="1110" width="11.140625" style="478" bestFit="1" customWidth="1"/>
    <col min="1111" max="1113" width="10.5703125" style="478"/>
    <col min="1114" max="1114" width="10.140625" style="478" customWidth="1"/>
    <col min="1115" max="1343" width="10.5703125" style="478"/>
    <col min="1344" max="1351" width="0" style="478" hidden="1" customWidth="1"/>
    <col min="1352" max="1354" width="3.7109375" style="478" customWidth="1"/>
    <col min="1355" max="1355" width="12.7109375" style="478" customWidth="1"/>
    <col min="1356" max="1356" width="47.42578125" style="478" customWidth="1"/>
    <col min="1357" max="1360" width="0" style="478" hidden="1" customWidth="1"/>
    <col min="1361" max="1361" width="11.7109375" style="478" customWidth="1"/>
    <col min="1362" max="1362" width="6.42578125" style="478" bestFit="1" customWidth="1"/>
    <col min="1363" max="1363" width="11.7109375" style="478" customWidth="1"/>
    <col min="1364" max="1364" width="0" style="478" hidden="1" customWidth="1"/>
    <col min="1365" max="1365" width="3.7109375" style="478" customWidth="1"/>
    <col min="1366" max="1366" width="11.140625" style="478" bestFit="1" customWidth="1"/>
    <col min="1367" max="1369" width="10.5703125" style="478"/>
    <col min="1370" max="1370" width="10.140625" style="478" customWidth="1"/>
    <col min="1371" max="1599" width="10.5703125" style="478"/>
    <col min="1600" max="1607" width="0" style="478" hidden="1" customWidth="1"/>
    <col min="1608" max="1610" width="3.7109375" style="478" customWidth="1"/>
    <col min="1611" max="1611" width="12.7109375" style="478" customWidth="1"/>
    <col min="1612" max="1612" width="47.42578125" style="478" customWidth="1"/>
    <col min="1613" max="1616" width="0" style="478" hidden="1" customWidth="1"/>
    <col min="1617" max="1617" width="11.7109375" style="478" customWidth="1"/>
    <col min="1618" max="1618" width="6.42578125" style="478" bestFit="1" customWidth="1"/>
    <col min="1619" max="1619" width="11.7109375" style="478" customWidth="1"/>
    <col min="1620" max="1620" width="0" style="478" hidden="1" customWidth="1"/>
    <col min="1621" max="1621" width="3.7109375" style="478" customWidth="1"/>
    <col min="1622" max="1622" width="11.140625" style="478" bestFit="1" customWidth="1"/>
    <col min="1623" max="1625" width="10.5703125" style="478"/>
    <col min="1626" max="1626" width="10.140625" style="478" customWidth="1"/>
    <col min="1627" max="1855" width="10.5703125" style="478"/>
    <col min="1856" max="1863" width="0" style="478" hidden="1" customWidth="1"/>
    <col min="1864" max="1866" width="3.7109375" style="478" customWidth="1"/>
    <col min="1867" max="1867" width="12.7109375" style="478" customWidth="1"/>
    <col min="1868" max="1868" width="47.42578125" style="478" customWidth="1"/>
    <col min="1869" max="1872" width="0" style="478" hidden="1" customWidth="1"/>
    <col min="1873" max="1873" width="11.7109375" style="478" customWidth="1"/>
    <col min="1874" max="1874" width="6.42578125" style="478" bestFit="1" customWidth="1"/>
    <col min="1875" max="1875" width="11.7109375" style="478" customWidth="1"/>
    <col min="1876" max="1876" width="0" style="478" hidden="1" customWidth="1"/>
    <col min="1877" max="1877" width="3.7109375" style="478" customWidth="1"/>
    <col min="1878" max="1878" width="11.140625" style="478" bestFit="1" customWidth="1"/>
    <col min="1879" max="1881" width="10.5703125" style="478"/>
    <col min="1882" max="1882" width="10.140625" style="478" customWidth="1"/>
    <col min="1883" max="2111" width="10.5703125" style="478"/>
    <col min="2112" max="2119" width="0" style="478" hidden="1" customWidth="1"/>
    <col min="2120" max="2122" width="3.7109375" style="478" customWidth="1"/>
    <col min="2123" max="2123" width="12.7109375" style="478" customWidth="1"/>
    <col min="2124" max="2124" width="47.42578125" style="478" customWidth="1"/>
    <col min="2125" max="2128" width="0" style="478" hidden="1" customWidth="1"/>
    <col min="2129" max="2129" width="11.7109375" style="478" customWidth="1"/>
    <col min="2130" max="2130" width="6.42578125" style="478" bestFit="1" customWidth="1"/>
    <col min="2131" max="2131" width="11.7109375" style="478" customWidth="1"/>
    <col min="2132" max="2132" width="0" style="478" hidden="1" customWidth="1"/>
    <col min="2133" max="2133" width="3.7109375" style="478" customWidth="1"/>
    <col min="2134" max="2134" width="11.140625" style="478" bestFit="1" customWidth="1"/>
    <col min="2135" max="2137" width="10.5703125" style="478"/>
    <col min="2138" max="2138" width="10.140625" style="478" customWidth="1"/>
    <col min="2139" max="2367" width="10.5703125" style="478"/>
    <col min="2368" max="2375" width="0" style="478" hidden="1" customWidth="1"/>
    <col min="2376" max="2378" width="3.7109375" style="478" customWidth="1"/>
    <col min="2379" max="2379" width="12.7109375" style="478" customWidth="1"/>
    <col min="2380" max="2380" width="47.42578125" style="478" customWidth="1"/>
    <col min="2381" max="2384" width="0" style="478" hidden="1" customWidth="1"/>
    <col min="2385" max="2385" width="11.7109375" style="478" customWidth="1"/>
    <col min="2386" max="2386" width="6.42578125" style="478" bestFit="1" customWidth="1"/>
    <col min="2387" max="2387" width="11.7109375" style="478" customWidth="1"/>
    <col min="2388" max="2388" width="0" style="478" hidden="1" customWidth="1"/>
    <col min="2389" max="2389" width="3.7109375" style="478" customWidth="1"/>
    <col min="2390" max="2390" width="11.140625" style="478" bestFit="1" customWidth="1"/>
    <col min="2391" max="2393" width="10.5703125" style="478"/>
    <col min="2394" max="2394" width="10.140625" style="478" customWidth="1"/>
    <col min="2395" max="2623" width="10.5703125" style="478"/>
    <col min="2624" max="2631" width="0" style="478" hidden="1" customWidth="1"/>
    <col min="2632" max="2634" width="3.7109375" style="478" customWidth="1"/>
    <col min="2635" max="2635" width="12.7109375" style="478" customWidth="1"/>
    <col min="2636" max="2636" width="47.42578125" style="478" customWidth="1"/>
    <col min="2637" max="2640" width="0" style="478" hidden="1" customWidth="1"/>
    <col min="2641" max="2641" width="11.7109375" style="478" customWidth="1"/>
    <col min="2642" max="2642" width="6.42578125" style="478" bestFit="1" customWidth="1"/>
    <col min="2643" max="2643" width="11.7109375" style="478" customWidth="1"/>
    <col min="2644" max="2644" width="0" style="478" hidden="1" customWidth="1"/>
    <col min="2645" max="2645" width="3.7109375" style="478" customWidth="1"/>
    <col min="2646" max="2646" width="11.140625" style="478" bestFit="1" customWidth="1"/>
    <col min="2647" max="2649" width="10.5703125" style="478"/>
    <col min="2650" max="2650" width="10.140625" style="478" customWidth="1"/>
    <col min="2651" max="2879" width="10.5703125" style="478"/>
    <col min="2880" max="2887" width="0" style="478" hidden="1" customWidth="1"/>
    <col min="2888" max="2890" width="3.7109375" style="478" customWidth="1"/>
    <col min="2891" max="2891" width="12.7109375" style="478" customWidth="1"/>
    <col min="2892" max="2892" width="47.42578125" style="478" customWidth="1"/>
    <col min="2893" max="2896" width="0" style="478" hidden="1" customWidth="1"/>
    <col min="2897" max="2897" width="11.7109375" style="478" customWidth="1"/>
    <col min="2898" max="2898" width="6.42578125" style="478" bestFit="1" customWidth="1"/>
    <col min="2899" max="2899" width="11.7109375" style="478" customWidth="1"/>
    <col min="2900" max="2900" width="0" style="478" hidden="1" customWidth="1"/>
    <col min="2901" max="2901" width="3.7109375" style="478" customWidth="1"/>
    <col min="2902" max="2902" width="11.140625" style="478" bestFit="1" customWidth="1"/>
    <col min="2903" max="2905" width="10.5703125" style="478"/>
    <col min="2906" max="2906" width="10.140625" style="478" customWidth="1"/>
    <col min="2907" max="3135" width="10.5703125" style="478"/>
    <col min="3136" max="3143" width="0" style="478" hidden="1" customWidth="1"/>
    <col min="3144" max="3146" width="3.7109375" style="478" customWidth="1"/>
    <col min="3147" max="3147" width="12.7109375" style="478" customWidth="1"/>
    <col min="3148" max="3148" width="47.42578125" style="478" customWidth="1"/>
    <col min="3149" max="3152" width="0" style="478" hidden="1" customWidth="1"/>
    <col min="3153" max="3153" width="11.7109375" style="478" customWidth="1"/>
    <col min="3154" max="3154" width="6.42578125" style="478" bestFit="1" customWidth="1"/>
    <col min="3155" max="3155" width="11.7109375" style="478" customWidth="1"/>
    <col min="3156" max="3156" width="0" style="478" hidden="1" customWidth="1"/>
    <col min="3157" max="3157" width="3.7109375" style="478" customWidth="1"/>
    <col min="3158" max="3158" width="11.140625" style="478" bestFit="1" customWidth="1"/>
    <col min="3159" max="3161" width="10.5703125" style="478"/>
    <col min="3162" max="3162" width="10.140625" style="478" customWidth="1"/>
    <col min="3163" max="3391" width="10.5703125" style="478"/>
    <col min="3392" max="3399" width="0" style="478" hidden="1" customWidth="1"/>
    <col min="3400" max="3402" width="3.7109375" style="478" customWidth="1"/>
    <col min="3403" max="3403" width="12.7109375" style="478" customWidth="1"/>
    <col min="3404" max="3404" width="47.42578125" style="478" customWidth="1"/>
    <col min="3405" max="3408" width="0" style="478" hidden="1" customWidth="1"/>
    <col min="3409" max="3409" width="11.7109375" style="478" customWidth="1"/>
    <col min="3410" max="3410" width="6.42578125" style="478" bestFit="1" customWidth="1"/>
    <col min="3411" max="3411" width="11.7109375" style="478" customWidth="1"/>
    <col min="3412" max="3412" width="0" style="478" hidden="1" customWidth="1"/>
    <col min="3413" max="3413" width="3.7109375" style="478" customWidth="1"/>
    <col min="3414" max="3414" width="11.140625" style="478" bestFit="1" customWidth="1"/>
    <col min="3415" max="3417" width="10.5703125" style="478"/>
    <col min="3418" max="3418" width="10.140625" style="478" customWidth="1"/>
    <col min="3419" max="3647" width="10.5703125" style="478"/>
    <col min="3648" max="3655" width="0" style="478" hidden="1" customWidth="1"/>
    <col min="3656" max="3658" width="3.7109375" style="478" customWidth="1"/>
    <col min="3659" max="3659" width="12.7109375" style="478" customWidth="1"/>
    <col min="3660" max="3660" width="47.42578125" style="478" customWidth="1"/>
    <col min="3661" max="3664" width="0" style="478" hidden="1" customWidth="1"/>
    <col min="3665" max="3665" width="11.7109375" style="478" customWidth="1"/>
    <col min="3666" max="3666" width="6.42578125" style="478" bestFit="1" customWidth="1"/>
    <col min="3667" max="3667" width="11.7109375" style="478" customWidth="1"/>
    <col min="3668" max="3668" width="0" style="478" hidden="1" customWidth="1"/>
    <col min="3669" max="3669" width="3.7109375" style="478" customWidth="1"/>
    <col min="3670" max="3670" width="11.140625" style="478" bestFit="1" customWidth="1"/>
    <col min="3671" max="3673" width="10.5703125" style="478"/>
    <col min="3674" max="3674" width="10.140625" style="478" customWidth="1"/>
    <col min="3675" max="3903" width="10.5703125" style="478"/>
    <col min="3904" max="3911" width="0" style="478" hidden="1" customWidth="1"/>
    <col min="3912" max="3914" width="3.7109375" style="478" customWidth="1"/>
    <col min="3915" max="3915" width="12.7109375" style="478" customWidth="1"/>
    <col min="3916" max="3916" width="47.42578125" style="478" customWidth="1"/>
    <col min="3917" max="3920" width="0" style="478" hidden="1" customWidth="1"/>
    <col min="3921" max="3921" width="11.7109375" style="478" customWidth="1"/>
    <col min="3922" max="3922" width="6.42578125" style="478" bestFit="1" customWidth="1"/>
    <col min="3923" max="3923" width="11.7109375" style="478" customWidth="1"/>
    <col min="3924" max="3924" width="0" style="478" hidden="1" customWidth="1"/>
    <col min="3925" max="3925" width="3.7109375" style="478" customWidth="1"/>
    <col min="3926" max="3926" width="11.140625" style="478" bestFit="1" customWidth="1"/>
    <col min="3927" max="3929" width="10.5703125" style="478"/>
    <col min="3930" max="3930" width="10.140625" style="478" customWidth="1"/>
    <col min="3931" max="4159" width="10.5703125" style="478"/>
    <col min="4160" max="4167" width="0" style="478" hidden="1" customWidth="1"/>
    <col min="4168" max="4170" width="3.7109375" style="478" customWidth="1"/>
    <col min="4171" max="4171" width="12.7109375" style="478" customWidth="1"/>
    <col min="4172" max="4172" width="47.42578125" style="478" customWidth="1"/>
    <col min="4173" max="4176" width="0" style="478" hidden="1" customWidth="1"/>
    <col min="4177" max="4177" width="11.7109375" style="478" customWidth="1"/>
    <col min="4178" max="4178" width="6.42578125" style="478" bestFit="1" customWidth="1"/>
    <col min="4179" max="4179" width="11.7109375" style="478" customWidth="1"/>
    <col min="4180" max="4180" width="0" style="478" hidden="1" customWidth="1"/>
    <col min="4181" max="4181" width="3.7109375" style="478" customWidth="1"/>
    <col min="4182" max="4182" width="11.140625" style="478" bestFit="1" customWidth="1"/>
    <col min="4183" max="4185" width="10.5703125" style="478"/>
    <col min="4186" max="4186" width="10.140625" style="478" customWidth="1"/>
    <col min="4187" max="4415" width="10.5703125" style="478"/>
    <col min="4416" max="4423" width="0" style="478" hidden="1" customWidth="1"/>
    <col min="4424" max="4426" width="3.7109375" style="478" customWidth="1"/>
    <col min="4427" max="4427" width="12.7109375" style="478" customWidth="1"/>
    <col min="4428" max="4428" width="47.42578125" style="478" customWidth="1"/>
    <col min="4429" max="4432" width="0" style="478" hidden="1" customWidth="1"/>
    <col min="4433" max="4433" width="11.7109375" style="478" customWidth="1"/>
    <col min="4434" max="4434" width="6.42578125" style="478" bestFit="1" customWidth="1"/>
    <col min="4435" max="4435" width="11.7109375" style="478" customWidth="1"/>
    <col min="4436" max="4436" width="0" style="478" hidden="1" customWidth="1"/>
    <col min="4437" max="4437" width="3.7109375" style="478" customWidth="1"/>
    <col min="4438" max="4438" width="11.140625" style="478" bestFit="1" customWidth="1"/>
    <col min="4439" max="4441" width="10.5703125" style="478"/>
    <col min="4442" max="4442" width="10.140625" style="478" customWidth="1"/>
    <col min="4443" max="4671" width="10.5703125" style="478"/>
    <col min="4672" max="4679" width="0" style="478" hidden="1" customWidth="1"/>
    <col min="4680" max="4682" width="3.7109375" style="478" customWidth="1"/>
    <col min="4683" max="4683" width="12.7109375" style="478" customWidth="1"/>
    <col min="4684" max="4684" width="47.42578125" style="478" customWidth="1"/>
    <col min="4685" max="4688" width="0" style="478" hidden="1" customWidth="1"/>
    <col min="4689" max="4689" width="11.7109375" style="478" customWidth="1"/>
    <col min="4690" max="4690" width="6.42578125" style="478" bestFit="1" customWidth="1"/>
    <col min="4691" max="4691" width="11.7109375" style="478" customWidth="1"/>
    <col min="4692" max="4692" width="0" style="478" hidden="1" customWidth="1"/>
    <col min="4693" max="4693" width="3.7109375" style="478" customWidth="1"/>
    <col min="4694" max="4694" width="11.140625" style="478" bestFit="1" customWidth="1"/>
    <col min="4695" max="4697" width="10.5703125" style="478"/>
    <col min="4698" max="4698" width="10.140625" style="478" customWidth="1"/>
    <col min="4699" max="4927" width="10.5703125" style="478"/>
    <col min="4928" max="4935" width="0" style="478" hidden="1" customWidth="1"/>
    <col min="4936" max="4938" width="3.7109375" style="478" customWidth="1"/>
    <col min="4939" max="4939" width="12.7109375" style="478" customWidth="1"/>
    <col min="4940" max="4940" width="47.42578125" style="478" customWidth="1"/>
    <col min="4941" max="4944" width="0" style="478" hidden="1" customWidth="1"/>
    <col min="4945" max="4945" width="11.7109375" style="478" customWidth="1"/>
    <col min="4946" max="4946" width="6.42578125" style="478" bestFit="1" customWidth="1"/>
    <col min="4947" max="4947" width="11.7109375" style="478" customWidth="1"/>
    <col min="4948" max="4948" width="0" style="478" hidden="1" customWidth="1"/>
    <col min="4949" max="4949" width="3.7109375" style="478" customWidth="1"/>
    <col min="4950" max="4950" width="11.140625" style="478" bestFit="1" customWidth="1"/>
    <col min="4951" max="4953" width="10.5703125" style="478"/>
    <col min="4954" max="4954" width="10.140625" style="478" customWidth="1"/>
    <col min="4955" max="5183" width="10.5703125" style="478"/>
    <col min="5184" max="5191" width="0" style="478" hidden="1" customWidth="1"/>
    <col min="5192" max="5194" width="3.7109375" style="478" customWidth="1"/>
    <col min="5195" max="5195" width="12.7109375" style="478" customWidth="1"/>
    <col min="5196" max="5196" width="47.42578125" style="478" customWidth="1"/>
    <col min="5197" max="5200" width="0" style="478" hidden="1" customWidth="1"/>
    <col min="5201" max="5201" width="11.7109375" style="478" customWidth="1"/>
    <col min="5202" max="5202" width="6.42578125" style="478" bestFit="1" customWidth="1"/>
    <col min="5203" max="5203" width="11.7109375" style="478" customWidth="1"/>
    <col min="5204" max="5204" width="0" style="478" hidden="1" customWidth="1"/>
    <col min="5205" max="5205" width="3.7109375" style="478" customWidth="1"/>
    <col min="5206" max="5206" width="11.140625" style="478" bestFit="1" customWidth="1"/>
    <col min="5207" max="5209" width="10.5703125" style="478"/>
    <col min="5210" max="5210" width="10.140625" style="478" customWidth="1"/>
    <col min="5211" max="5439" width="10.5703125" style="478"/>
    <col min="5440" max="5447" width="0" style="478" hidden="1" customWidth="1"/>
    <col min="5448" max="5450" width="3.7109375" style="478" customWidth="1"/>
    <col min="5451" max="5451" width="12.7109375" style="478" customWidth="1"/>
    <col min="5452" max="5452" width="47.42578125" style="478" customWidth="1"/>
    <col min="5453" max="5456" width="0" style="478" hidden="1" customWidth="1"/>
    <col min="5457" max="5457" width="11.7109375" style="478" customWidth="1"/>
    <col min="5458" max="5458" width="6.42578125" style="478" bestFit="1" customWidth="1"/>
    <col min="5459" max="5459" width="11.7109375" style="478" customWidth="1"/>
    <col min="5460" max="5460" width="0" style="478" hidden="1" customWidth="1"/>
    <col min="5461" max="5461" width="3.7109375" style="478" customWidth="1"/>
    <col min="5462" max="5462" width="11.140625" style="478" bestFit="1" customWidth="1"/>
    <col min="5463" max="5465" width="10.5703125" style="478"/>
    <col min="5466" max="5466" width="10.140625" style="478" customWidth="1"/>
    <col min="5467" max="5695" width="10.5703125" style="478"/>
    <col min="5696" max="5703" width="0" style="478" hidden="1" customWidth="1"/>
    <col min="5704" max="5706" width="3.7109375" style="478" customWidth="1"/>
    <col min="5707" max="5707" width="12.7109375" style="478" customWidth="1"/>
    <col min="5708" max="5708" width="47.42578125" style="478" customWidth="1"/>
    <col min="5709" max="5712" width="0" style="478" hidden="1" customWidth="1"/>
    <col min="5713" max="5713" width="11.7109375" style="478" customWidth="1"/>
    <col min="5714" max="5714" width="6.42578125" style="478" bestFit="1" customWidth="1"/>
    <col min="5715" max="5715" width="11.7109375" style="478" customWidth="1"/>
    <col min="5716" max="5716" width="0" style="478" hidden="1" customWidth="1"/>
    <col min="5717" max="5717" width="3.7109375" style="478" customWidth="1"/>
    <col min="5718" max="5718" width="11.140625" style="478" bestFit="1" customWidth="1"/>
    <col min="5719" max="5721" width="10.5703125" style="478"/>
    <col min="5722" max="5722" width="10.140625" style="478" customWidth="1"/>
    <col min="5723" max="5951" width="10.5703125" style="478"/>
    <col min="5952" max="5959" width="0" style="478" hidden="1" customWidth="1"/>
    <col min="5960" max="5962" width="3.7109375" style="478" customWidth="1"/>
    <col min="5963" max="5963" width="12.7109375" style="478" customWidth="1"/>
    <col min="5964" max="5964" width="47.42578125" style="478" customWidth="1"/>
    <col min="5965" max="5968" width="0" style="478" hidden="1" customWidth="1"/>
    <col min="5969" max="5969" width="11.7109375" style="478" customWidth="1"/>
    <col min="5970" max="5970" width="6.42578125" style="478" bestFit="1" customWidth="1"/>
    <col min="5971" max="5971" width="11.7109375" style="478" customWidth="1"/>
    <col min="5972" max="5972" width="0" style="478" hidden="1" customWidth="1"/>
    <col min="5973" max="5973" width="3.7109375" style="478" customWidth="1"/>
    <col min="5974" max="5974" width="11.140625" style="478" bestFit="1" customWidth="1"/>
    <col min="5975" max="5977" width="10.5703125" style="478"/>
    <col min="5978" max="5978" width="10.140625" style="478" customWidth="1"/>
    <col min="5979" max="6207" width="10.5703125" style="478"/>
    <col min="6208" max="6215" width="0" style="478" hidden="1" customWidth="1"/>
    <col min="6216" max="6218" width="3.7109375" style="478" customWidth="1"/>
    <col min="6219" max="6219" width="12.7109375" style="478" customWidth="1"/>
    <col min="6220" max="6220" width="47.42578125" style="478" customWidth="1"/>
    <col min="6221" max="6224" width="0" style="478" hidden="1" customWidth="1"/>
    <col min="6225" max="6225" width="11.7109375" style="478" customWidth="1"/>
    <col min="6226" max="6226" width="6.42578125" style="478" bestFit="1" customWidth="1"/>
    <col min="6227" max="6227" width="11.7109375" style="478" customWidth="1"/>
    <col min="6228" max="6228" width="0" style="478" hidden="1" customWidth="1"/>
    <col min="6229" max="6229" width="3.7109375" style="478" customWidth="1"/>
    <col min="6230" max="6230" width="11.140625" style="478" bestFit="1" customWidth="1"/>
    <col min="6231" max="6233" width="10.5703125" style="478"/>
    <col min="6234" max="6234" width="10.140625" style="478" customWidth="1"/>
    <col min="6235" max="6463" width="10.5703125" style="478"/>
    <col min="6464" max="6471" width="0" style="478" hidden="1" customWidth="1"/>
    <col min="6472" max="6474" width="3.7109375" style="478" customWidth="1"/>
    <col min="6475" max="6475" width="12.7109375" style="478" customWidth="1"/>
    <col min="6476" max="6476" width="47.42578125" style="478" customWidth="1"/>
    <col min="6477" max="6480" width="0" style="478" hidden="1" customWidth="1"/>
    <col min="6481" max="6481" width="11.7109375" style="478" customWidth="1"/>
    <col min="6482" max="6482" width="6.42578125" style="478" bestFit="1" customWidth="1"/>
    <col min="6483" max="6483" width="11.7109375" style="478" customWidth="1"/>
    <col min="6484" max="6484" width="0" style="478" hidden="1" customWidth="1"/>
    <col min="6485" max="6485" width="3.7109375" style="478" customWidth="1"/>
    <col min="6486" max="6486" width="11.140625" style="478" bestFit="1" customWidth="1"/>
    <col min="6487" max="6489" width="10.5703125" style="478"/>
    <col min="6490" max="6490" width="10.140625" style="478" customWidth="1"/>
    <col min="6491" max="6719" width="10.5703125" style="478"/>
    <col min="6720" max="6727" width="0" style="478" hidden="1" customWidth="1"/>
    <col min="6728" max="6730" width="3.7109375" style="478" customWidth="1"/>
    <col min="6731" max="6731" width="12.7109375" style="478" customWidth="1"/>
    <col min="6732" max="6732" width="47.42578125" style="478" customWidth="1"/>
    <col min="6733" max="6736" width="0" style="478" hidden="1" customWidth="1"/>
    <col min="6737" max="6737" width="11.7109375" style="478" customWidth="1"/>
    <col min="6738" max="6738" width="6.42578125" style="478" bestFit="1" customWidth="1"/>
    <col min="6739" max="6739" width="11.7109375" style="478" customWidth="1"/>
    <col min="6740" max="6740" width="0" style="478" hidden="1" customWidth="1"/>
    <col min="6741" max="6741" width="3.7109375" style="478" customWidth="1"/>
    <col min="6742" max="6742" width="11.140625" style="478" bestFit="1" customWidth="1"/>
    <col min="6743" max="6745" width="10.5703125" style="478"/>
    <col min="6746" max="6746" width="10.140625" style="478" customWidth="1"/>
    <col min="6747" max="6975" width="10.5703125" style="478"/>
    <col min="6976" max="6983" width="0" style="478" hidden="1" customWidth="1"/>
    <col min="6984" max="6986" width="3.7109375" style="478" customWidth="1"/>
    <col min="6987" max="6987" width="12.7109375" style="478" customWidth="1"/>
    <col min="6988" max="6988" width="47.42578125" style="478" customWidth="1"/>
    <col min="6989" max="6992" width="0" style="478" hidden="1" customWidth="1"/>
    <col min="6993" max="6993" width="11.7109375" style="478" customWidth="1"/>
    <col min="6994" max="6994" width="6.42578125" style="478" bestFit="1" customWidth="1"/>
    <col min="6995" max="6995" width="11.7109375" style="478" customWidth="1"/>
    <col min="6996" max="6996" width="0" style="478" hidden="1" customWidth="1"/>
    <col min="6997" max="6997" width="3.7109375" style="478" customWidth="1"/>
    <col min="6998" max="6998" width="11.140625" style="478" bestFit="1" customWidth="1"/>
    <col min="6999" max="7001" width="10.5703125" style="478"/>
    <col min="7002" max="7002" width="10.140625" style="478" customWidth="1"/>
    <col min="7003" max="7231" width="10.5703125" style="478"/>
    <col min="7232" max="7239" width="0" style="478" hidden="1" customWidth="1"/>
    <col min="7240" max="7242" width="3.7109375" style="478" customWidth="1"/>
    <col min="7243" max="7243" width="12.7109375" style="478" customWidth="1"/>
    <col min="7244" max="7244" width="47.42578125" style="478" customWidth="1"/>
    <col min="7245" max="7248" width="0" style="478" hidden="1" customWidth="1"/>
    <col min="7249" max="7249" width="11.7109375" style="478" customWidth="1"/>
    <col min="7250" max="7250" width="6.42578125" style="478" bestFit="1" customWidth="1"/>
    <col min="7251" max="7251" width="11.7109375" style="478" customWidth="1"/>
    <col min="7252" max="7252" width="0" style="478" hidden="1" customWidth="1"/>
    <col min="7253" max="7253" width="3.7109375" style="478" customWidth="1"/>
    <col min="7254" max="7254" width="11.140625" style="478" bestFit="1" customWidth="1"/>
    <col min="7255" max="7257" width="10.5703125" style="478"/>
    <col min="7258" max="7258" width="10.140625" style="478" customWidth="1"/>
    <col min="7259" max="7487" width="10.5703125" style="478"/>
    <col min="7488" max="7495" width="0" style="478" hidden="1" customWidth="1"/>
    <col min="7496" max="7498" width="3.7109375" style="478" customWidth="1"/>
    <col min="7499" max="7499" width="12.7109375" style="478" customWidth="1"/>
    <col min="7500" max="7500" width="47.42578125" style="478" customWidth="1"/>
    <col min="7501" max="7504" width="0" style="478" hidden="1" customWidth="1"/>
    <col min="7505" max="7505" width="11.7109375" style="478" customWidth="1"/>
    <col min="7506" max="7506" width="6.42578125" style="478" bestFit="1" customWidth="1"/>
    <col min="7507" max="7507" width="11.7109375" style="478" customWidth="1"/>
    <col min="7508" max="7508" width="0" style="478" hidden="1" customWidth="1"/>
    <col min="7509" max="7509" width="3.7109375" style="478" customWidth="1"/>
    <col min="7510" max="7510" width="11.140625" style="478" bestFit="1" customWidth="1"/>
    <col min="7511" max="7513" width="10.5703125" style="478"/>
    <col min="7514" max="7514" width="10.140625" style="478" customWidth="1"/>
    <col min="7515" max="7743" width="10.5703125" style="478"/>
    <col min="7744" max="7751" width="0" style="478" hidden="1" customWidth="1"/>
    <col min="7752" max="7754" width="3.7109375" style="478" customWidth="1"/>
    <col min="7755" max="7755" width="12.7109375" style="478" customWidth="1"/>
    <col min="7756" max="7756" width="47.42578125" style="478" customWidth="1"/>
    <col min="7757" max="7760" width="0" style="478" hidden="1" customWidth="1"/>
    <col min="7761" max="7761" width="11.7109375" style="478" customWidth="1"/>
    <col min="7762" max="7762" width="6.42578125" style="478" bestFit="1" customWidth="1"/>
    <col min="7763" max="7763" width="11.7109375" style="478" customWidth="1"/>
    <col min="7764" max="7764" width="0" style="478" hidden="1" customWidth="1"/>
    <col min="7765" max="7765" width="3.7109375" style="478" customWidth="1"/>
    <col min="7766" max="7766" width="11.140625" style="478" bestFit="1" customWidth="1"/>
    <col min="7767" max="7769" width="10.5703125" style="478"/>
    <col min="7770" max="7770" width="10.140625" style="478" customWidth="1"/>
    <col min="7771" max="7999" width="10.5703125" style="478"/>
    <col min="8000" max="8007" width="0" style="478" hidden="1" customWidth="1"/>
    <col min="8008" max="8010" width="3.7109375" style="478" customWidth="1"/>
    <col min="8011" max="8011" width="12.7109375" style="478" customWidth="1"/>
    <col min="8012" max="8012" width="47.42578125" style="478" customWidth="1"/>
    <col min="8013" max="8016" width="0" style="478" hidden="1" customWidth="1"/>
    <col min="8017" max="8017" width="11.7109375" style="478" customWidth="1"/>
    <col min="8018" max="8018" width="6.42578125" style="478" bestFit="1" customWidth="1"/>
    <col min="8019" max="8019" width="11.7109375" style="478" customWidth="1"/>
    <col min="8020" max="8020" width="0" style="478" hidden="1" customWidth="1"/>
    <col min="8021" max="8021" width="3.7109375" style="478" customWidth="1"/>
    <col min="8022" max="8022" width="11.140625" style="478" bestFit="1" customWidth="1"/>
    <col min="8023" max="8025" width="10.5703125" style="478"/>
    <col min="8026" max="8026" width="10.140625" style="478" customWidth="1"/>
    <col min="8027" max="8255" width="10.5703125" style="478"/>
    <col min="8256" max="8263" width="0" style="478" hidden="1" customWidth="1"/>
    <col min="8264" max="8266" width="3.7109375" style="478" customWidth="1"/>
    <col min="8267" max="8267" width="12.7109375" style="478" customWidth="1"/>
    <col min="8268" max="8268" width="47.42578125" style="478" customWidth="1"/>
    <col min="8269" max="8272" width="0" style="478" hidden="1" customWidth="1"/>
    <col min="8273" max="8273" width="11.7109375" style="478" customWidth="1"/>
    <col min="8274" max="8274" width="6.42578125" style="478" bestFit="1" customWidth="1"/>
    <col min="8275" max="8275" width="11.7109375" style="478" customWidth="1"/>
    <col min="8276" max="8276" width="0" style="478" hidden="1" customWidth="1"/>
    <col min="8277" max="8277" width="3.7109375" style="478" customWidth="1"/>
    <col min="8278" max="8278" width="11.140625" style="478" bestFit="1" customWidth="1"/>
    <col min="8279" max="8281" width="10.5703125" style="478"/>
    <col min="8282" max="8282" width="10.140625" style="478" customWidth="1"/>
    <col min="8283" max="8511" width="10.5703125" style="478"/>
    <col min="8512" max="8519" width="0" style="478" hidden="1" customWidth="1"/>
    <col min="8520" max="8522" width="3.7109375" style="478" customWidth="1"/>
    <col min="8523" max="8523" width="12.7109375" style="478" customWidth="1"/>
    <col min="8524" max="8524" width="47.42578125" style="478" customWidth="1"/>
    <col min="8525" max="8528" width="0" style="478" hidden="1" customWidth="1"/>
    <col min="8529" max="8529" width="11.7109375" style="478" customWidth="1"/>
    <col min="8530" max="8530" width="6.42578125" style="478" bestFit="1" customWidth="1"/>
    <col min="8531" max="8531" width="11.7109375" style="478" customWidth="1"/>
    <col min="8532" max="8532" width="0" style="478" hidden="1" customWidth="1"/>
    <col min="8533" max="8533" width="3.7109375" style="478" customWidth="1"/>
    <col min="8534" max="8534" width="11.140625" style="478" bestFit="1" customWidth="1"/>
    <col min="8535" max="8537" width="10.5703125" style="478"/>
    <col min="8538" max="8538" width="10.140625" style="478" customWidth="1"/>
    <col min="8539" max="8767" width="10.5703125" style="478"/>
    <col min="8768" max="8775" width="0" style="478" hidden="1" customWidth="1"/>
    <col min="8776" max="8778" width="3.7109375" style="478" customWidth="1"/>
    <col min="8779" max="8779" width="12.7109375" style="478" customWidth="1"/>
    <col min="8780" max="8780" width="47.42578125" style="478" customWidth="1"/>
    <col min="8781" max="8784" width="0" style="478" hidden="1" customWidth="1"/>
    <col min="8785" max="8785" width="11.7109375" style="478" customWidth="1"/>
    <col min="8786" max="8786" width="6.42578125" style="478" bestFit="1" customWidth="1"/>
    <col min="8787" max="8787" width="11.7109375" style="478" customWidth="1"/>
    <col min="8788" max="8788" width="0" style="478" hidden="1" customWidth="1"/>
    <col min="8789" max="8789" width="3.7109375" style="478" customWidth="1"/>
    <col min="8790" max="8790" width="11.140625" style="478" bestFit="1" customWidth="1"/>
    <col min="8791" max="8793" width="10.5703125" style="478"/>
    <col min="8794" max="8794" width="10.140625" style="478" customWidth="1"/>
    <col min="8795" max="9023" width="10.5703125" style="478"/>
    <col min="9024" max="9031" width="0" style="478" hidden="1" customWidth="1"/>
    <col min="9032" max="9034" width="3.7109375" style="478" customWidth="1"/>
    <col min="9035" max="9035" width="12.7109375" style="478" customWidth="1"/>
    <col min="9036" max="9036" width="47.42578125" style="478" customWidth="1"/>
    <col min="9037" max="9040" width="0" style="478" hidden="1" customWidth="1"/>
    <col min="9041" max="9041" width="11.7109375" style="478" customWidth="1"/>
    <col min="9042" max="9042" width="6.42578125" style="478" bestFit="1" customWidth="1"/>
    <col min="9043" max="9043" width="11.7109375" style="478" customWidth="1"/>
    <col min="9044" max="9044" width="0" style="478" hidden="1" customWidth="1"/>
    <col min="9045" max="9045" width="3.7109375" style="478" customWidth="1"/>
    <col min="9046" max="9046" width="11.140625" style="478" bestFit="1" customWidth="1"/>
    <col min="9047" max="9049" width="10.5703125" style="478"/>
    <col min="9050" max="9050" width="10.140625" style="478" customWidth="1"/>
    <col min="9051" max="9279" width="10.5703125" style="478"/>
    <col min="9280" max="9287" width="0" style="478" hidden="1" customWidth="1"/>
    <col min="9288" max="9290" width="3.7109375" style="478" customWidth="1"/>
    <col min="9291" max="9291" width="12.7109375" style="478" customWidth="1"/>
    <col min="9292" max="9292" width="47.42578125" style="478" customWidth="1"/>
    <col min="9293" max="9296" width="0" style="478" hidden="1" customWidth="1"/>
    <col min="9297" max="9297" width="11.7109375" style="478" customWidth="1"/>
    <col min="9298" max="9298" width="6.42578125" style="478" bestFit="1" customWidth="1"/>
    <col min="9299" max="9299" width="11.7109375" style="478" customWidth="1"/>
    <col min="9300" max="9300" width="0" style="478" hidden="1" customWidth="1"/>
    <col min="9301" max="9301" width="3.7109375" style="478" customWidth="1"/>
    <col min="9302" max="9302" width="11.140625" style="478" bestFit="1" customWidth="1"/>
    <col min="9303" max="9305" width="10.5703125" style="478"/>
    <col min="9306" max="9306" width="10.140625" style="478" customWidth="1"/>
    <col min="9307" max="9535" width="10.5703125" style="478"/>
    <col min="9536" max="9543" width="0" style="478" hidden="1" customWidth="1"/>
    <col min="9544" max="9546" width="3.7109375" style="478" customWidth="1"/>
    <col min="9547" max="9547" width="12.7109375" style="478" customWidth="1"/>
    <col min="9548" max="9548" width="47.42578125" style="478" customWidth="1"/>
    <col min="9549" max="9552" width="0" style="478" hidden="1" customWidth="1"/>
    <col min="9553" max="9553" width="11.7109375" style="478" customWidth="1"/>
    <col min="9554" max="9554" width="6.42578125" style="478" bestFit="1" customWidth="1"/>
    <col min="9555" max="9555" width="11.7109375" style="478" customWidth="1"/>
    <col min="9556" max="9556" width="0" style="478" hidden="1" customWidth="1"/>
    <col min="9557" max="9557" width="3.7109375" style="478" customWidth="1"/>
    <col min="9558" max="9558" width="11.140625" style="478" bestFit="1" customWidth="1"/>
    <col min="9559" max="9561" width="10.5703125" style="478"/>
    <col min="9562" max="9562" width="10.140625" style="478" customWidth="1"/>
    <col min="9563" max="9791" width="10.5703125" style="478"/>
    <col min="9792" max="9799" width="0" style="478" hidden="1" customWidth="1"/>
    <col min="9800" max="9802" width="3.7109375" style="478" customWidth="1"/>
    <col min="9803" max="9803" width="12.7109375" style="478" customWidth="1"/>
    <col min="9804" max="9804" width="47.42578125" style="478" customWidth="1"/>
    <col min="9805" max="9808" width="0" style="478" hidden="1" customWidth="1"/>
    <col min="9809" max="9809" width="11.7109375" style="478" customWidth="1"/>
    <col min="9810" max="9810" width="6.42578125" style="478" bestFit="1" customWidth="1"/>
    <col min="9811" max="9811" width="11.7109375" style="478" customWidth="1"/>
    <col min="9812" max="9812" width="0" style="478" hidden="1" customWidth="1"/>
    <col min="9813" max="9813" width="3.7109375" style="478" customWidth="1"/>
    <col min="9814" max="9814" width="11.140625" style="478" bestFit="1" customWidth="1"/>
    <col min="9815" max="9817" width="10.5703125" style="478"/>
    <col min="9818" max="9818" width="10.140625" style="478" customWidth="1"/>
    <col min="9819" max="10047" width="10.5703125" style="478"/>
    <col min="10048" max="10055" width="0" style="478" hidden="1" customWidth="1"/>
    <col min="10056" max="10058" width="3.7109375" style="478" customWidth="1"/>
    <col min="10059" max="10059" width="12.7109375" style="478" customWidth="1"/>
    <col min="10060" max="10060" width="47.42578125" style="478" customWidth="1"/>
    <col min="10061" max="10064" width="0" style="478" hidden="1" customWidth="1"/>
    <col min="10065" max="10065" width="11.7109375" style="478" customWidth="1"/>
    <col min="10066" max="10066" width="6.42578125" style="478" bestFit="1" customWidth="1"/>
    <col min="10067" max="10067" width="11.7109375" style="478" customWidth="1"/>
    <col min="10068" max="10068" width="0" style="478" hidden="1" customWidth="1"/>
    <col min="10069" max="10069" width="3.7109375" style="478" customWidth="1"/>
    <col min="10070" max="10070" width="11.140625" style="478" bestFit="1" customWidth="1"/>
    <col min="10071" max="10073" width="10.5703125" style="478"/>
    <col min="10074" max="10074" width="10.140625" style="478" customWidth="1"/>
    <col min="10075" max="10303" width="10.5703125" style="478"/>
    <col min="10304" max="10311" width="0" style="478" hidden="1" customWidth="1"/>
    <col min="10312" max="10314" width="3.7109375" style="478" customWidth="1"/>
    <col min="10315" max="10315" width="12.7109375" style="478" customWidth="1"/>
    <col min="10316" max="10316" width="47.42578125" style="478" customWidth="1"/>
    <col min="10317" max="10320" width="0" style="478" hidden="1" customWidth="1"/>
    <col min="10321" max="10321" width="11.7109375" style="478" customWidth="1"/>
    <col min="10322" max="10322" width="6.42578125" style="478" bestFit="1" customWidth="1"/>
    <col min="10323" max="10323" width="11.7109375" style="478" customWidth="1"/>
    <col min="10324" max="10324" width="0" style="478" hidden="1" customWidth="1"/>
    <col min="10325" max="10325" width="3.7109375" style="478" customWidth="1"/>
    <col min="10326" max="10326" width="11.140625" style="478" bestFit="1" customWidth="1"/>
    <col min="10327" max="10329" width="10.5703125" style="478"/>
    <col min="10330" max="10330" width="10.140625" style="478" customWidth="1"/>
    <col min="10331" max="10559" width="10.5703125" style="478"/>
    <col min="10560" max="10567" width="0" style="478" hidden="1" customWidth="1"/>
    <col min="10568" max="10570" width="3.7109375" style="478" customWidth="1"/>
    <col min="10571" max="10571" width="12.7109375" style="478" customWidth="1"/>
    <col min="10572" max="10572" width="47.42578125" style="478" customWidth="1"/>
    <col min="10573" max="10576" width="0" style="478" hidden="1" customWidth="1"/>
    <col min="10577" max="10577" width="11.7109375" style="478" customWidth="1"/>
    <col min="10578" max="10578" width="6.42578125" style="478" bestFit="1" customWidth="1"/>
    <col min="10579" max="10579" width="11.7109375" style="478" customWidth="1"/>
    <col min="10580" max="10580" width="0" style="478" hidden="1" customWidth="1"/>
    <col min="10581" max="10581" width="3.7109375" style="478" customWidth="1"/>
    <col min="10582" max="10582" width="11.140625" style="478" bestFit="1" customWidth="1"/>
    <col min="10583" max="10585" width="10.5703125" style="478"/>
    <col min="10586" max="10586" width="10.140625" style="478" customWidth="1"/>
    <col min="10587" max="10815" width="10.5703125" style="478"/>
    <col min="10816" max="10823" width="0" style="478" hidden="1" customWidth="1"/>
    <col min="10824" max="10826" width="3.7109375" style="478" customWidth="1"/>
    <col min="10827" max="10827" width="12.7109375" style="478" customWidth="1"/>
    <col min="10828" max="10828" width="47.42578125" style="478" customWidth="1"/>
    <col min="10829" max="10832" width="0" style="478" hidden="1" customWidth="1"/>
    <col min="10833" max="10833" width="11.7109375" style="478" customWidth="1"/>
    <col min="10834" max="10834" width="6.42578125" style="478" bestFit="1" customWidth="1"/>
    <col min="10835" max="10835" width="11.7109375" style="478" customWidth="1"/>
    <col min="10836" max="10836" width="0" style="478" hidden="1" customWidth="1"/>
    <col min="10837" max="10837" width="3.7109375" style="478" customWidth="1"/>
    <col min="10838" max="10838" width="11.140625" style="478" bestFit="1" customWidth="1"/>
    <col min="10839" max="10841" width="10.5703125" style="478"/>
    <col min="10842" max="10842" width="10.140625" style="478" customWidth="1"/>
    <col min="10843" max="11071" width="10.5703125" style="478"/>
    <col min="11072" max="11079" width="0" style="478" hidden="1" customWidth="1"/>
    <col min="11080" max="11082" width="3.7109375" style="478" customWidth="1"/>
    <col min="11083" max="11083" width="12.7109375" style="478" customWidth="1"/>
    <col min="11084" max="11084" width="47.42578125" style="478" customWidth="1"/>
    <col min="11085" max="11088" width="0" style="478" hidden="1" customWidth="1"/>
    <col min="11089" max="11089" width="11.7109375" style="478" customWidth="1"/>
    <col min="11090" max="11090" width="6.42578125" style="478" bestFit="1" customWidth="1"/>
    <col min="11091" max="11091" width="11.7109375" style="478" customWidth="1"/>
    <col min="11092" max="11092" width="0" style="478" hidden="1" customWidth="1"/>
    <col min="11093" max="11093" width="3.7109375" style="478" customWidth="1"/>
    <col min="11094" max="11094" width="11.140625" style="478" bestFit="1" customWidth="1"/>
    <col min="11095" max="11097" width="10.5703125" style="478"/>
    <col min="11098" max="11098" width="10.140625" style="478" customWidth="1"/>
    <col min="11099" max="11327" width="10.5703125" style="478"/>
    <col min="11328" max="11335" width="0" style="478" hidden="1" customWidth="1"/>
    <col min="11336" max="11338" width="3.7109375" style="478" customWidth="1"/>
    <col min="11339" max="11339" width="12.7109375" style="478" customWidth="1"/>
    <col min="11340" max="11340" width="47.42578125" style="478" customWidth="1"/>
    <col min="11341" max="11344" width="0" style="478" hidden="1" customWidth="1"/>
    <col min="11345" max="11345" width="11.7109375" style="478" customWidth="1"/>
    <col min="11346" max="11346" width="6.42578125" style="478" bestFit="1" customWidth="1"/>
    <col min="11347" max="11347" width="11.7109375" style="478" customWidth="1"/>
    <col min="11348" max="11348" width="0" style="478" hidden="1" customWidth="1"/>
    <col min="11349" max="11349" width="3.7109375" style="478" customWidth="1"/>
    <col min="11350" max="11350" width="11.140625" style="478" bestFit="1" customWidth="1"/>
    <col min="11351" max="11353" width="10.5703125" style="478"/>
    <col min="11354" max="11354" width="10.140625" style="478" customWidth="1"/>
    <col min="11355" max="11583" width="10.5703125" style="478"/>
    <col min="11584" max="11591" width="0" style="478" hidden="1" customWidth="1"/>
    <col min="11592" max="11594" width="3.7109375" style="478" customWidth="1"/>
    <col min="11595" max="11595" width="12.7109375" style="478" customWidth="1"/>
    <col min="11596" max="11596" width="47.42578125" style="478" customWidth="1"/>
    <col min="11597" max="11600" width="0" style="478" hidden="1" customWidth="1"/>
    <col min="11601" max="11601" width="11.7109375" style="478" customWidth="1"/>
    <col min="11602" max="11602" width="6.42578125" style="478" bestFit="1" customWidth="1"/>
    <col min="11603" max="11603" width="11.7109375" style="478" customWidth="1"/>
    <col min="11604" max="11604" width="0" style="478" hidden="1" customWidth="1"/>
    <col min="11605" max="11605" width="3.7109375" style="478" customWidth="1"/>
    <col min="11606" max="11606" width="11.140625" style="478" bestFit="1" customWidth="1"/>
    <col min="11607" max="11609" width="10.5703125" style="478"/>
    <col min="11610" max="11610" width="10.140625" style="478" customWidth="1"/>
    <col min="11611" max="11839" width="10.5703125" style="478"/>
    <col min="11840" max="11847" width="0" style="478" hidden="1" customWidth="1"/>
    <col min="11848" max="11850" width="3.7109375" style="478" customWidth="1"/>
    <col min="11851" max="11851" width="12.7109375" style="478" customWidth="1"/>
    <col min="11852" max="11852" width="47.42578125" style="478" customWidth="1"/>
    <col min="11853" max="11856" width="0" style="478" hidden="1" customWidth="1"/>
    <col min="11857" max="11857" width="11.7109375" style="478" customWidth="1"/>
    <col min="11858" max="11858" width="6.42578125" style="478" bestFit="1" customWidth="1"/>
    <col min="11859" max="11859" width="11.7109375" style="478" customWidth="1"/>
    <col min="11860" max="11860" width="0" style="478" hidden="1" customWidth="1"/>
    <col min="11861" max="11861" width="3.7109375" style="478" customWidth="1"/>
    <col min="11862" max="11862" width="11.140625" style="478" bestFit="1" customWidth="1"/>
    <col min="11863" max="11865" width="10.5703125" style="478"/>
    <col min="11866" max="11866" width="10.140625" style="478" customWidth="1"/>
    <col min="11867" max="12095" width="10.5703125" style="478"/>
    <col min="12096" max="12103" width="0" style="478" hidden="1" customWidth="1"/>
    <col min="12104" max="12106" width="3.7109375" style="478" customWidth="1"/>
    <col min="12107" max="12107" width="12.7109375" style="478" customWidth="1"/>
    <col min="12108" max="12108" width="47.42578125" style="478" customWidth="1"/>
    <col min="12109" max="12112" width="0" style="478" hidden="1" customWidth="1"/>
    <col min="12113" max="12113" width="11.7109375" style="478" customWidth="1"/>
    <col min="12114" max="12114" width="6.42578125" style="478" bestFit="1" customWidth="1"/>
    <col min="12115" max="12115" width="11.7109375" style="478" customWidth="1"/>
    <col min="12116" max="12116" width="0" style="478" hidden="1" customWidth="1"/>
    <col min="12117" max="12117" width="3.7109375" style="478" customWidth="1"/>
    <col min="12118" max="12118" width="11.140625" style="478" bestFit="1" customWidth="1"/>
    <col min="12119" max="12121" width="10.5703125" style="478"/>
    <col min="12122" max="12122" width="10.140625" style="478" customWidth="1"/>
    <col min="12123" max="12351" width="10.5703125" style="478"/>
    <col min="12352" max="12359" width="0" style="478" hidden="1" customWidth="1"/>
    <col min="12360" max="12362" width="3.7109375" style="478" customWidth="1"/>
    <col min="12363" max="12363" width="12.7109375" style="478" customWidth="1"/>
    <col min="12364" max="12364" width="47.42578125" style="478" customWidth="1"/>
    <col min="12365" max="12368" width="0" style="478" hidden="1" customWidth="1"/>
    <col min="12369" max="12369" width="11.7109375" style="478" customWidth="1"/>
    <col min="12370" max="12370" width="6.42578125" style="478" bestFit="1" customWidth="1"/>
    <col min="12371" max="12371" width="11.7109375" style="478" customWidth="1"/>
    <col min="12372" max="12372" width="0" style="478" hidden="1" customWidth="1"/>
    <col min="12373" max="12373" width="3.7109375" style="478" customWidth="1"/>
    <col min="12374" max="12374" width="11.140625" style="478" bestFit="1" customWidth="1"/>
    <col min="12375" max="12377" width="10.5703125" style="478"/>
    <col min="12378" max="12378" width="10.140625" style="478" customWidth="1"/>
    <col min="12379" max="12607" width="10.5703125" style="478"/>
    <col min="12608" max="12615" width="0" style="478" hidden="1" customWidth="1"/>
    <col min="12616" max="12618" width="3.7109375" style="478" customWidth="1"/>
    <col min="12619" max="12619" width="12.7109375" style="478" customWidth="1"/>
    <col min="12620" max="12620" width="47.42578125" style="478" customWidth="1"/>
    <col min="12621" max="12624" width="0" style="478" hidden="1" customWidth="1"/>
    <col min="12625" max="12625" width="11.7109375" style="478" customWidth="1"/>
    <col min="12626" max="12626" width="6.42578125" style="478" bestFit="1" customWidth="1"/>
    <col min="12627" max="12627" width="11.7109375" style="478" customWidth="1"/>
    <col min="12628" max="12628" width="0" style="478" hidden="1" customWidth="1"/>
    <col min="12629" max="12629" width="3.7109375" style="478" customWidth="1"/>
    <col min="12630" max="12630" width="11.140625" style="478" bestFit="1" customWidth="1"/>
    <col min="12631" max="12633" width="10.5703125" style="478"/>
    <col min="12634" max="12634" width="10.140625" style="478" customWidth="1"/>
    <col min="12635" max="12863" width="10.5703125" style="478"/>
    <col min="12864" max="12871" width="0" style="478" hidden="1" customWidth="1"/>
    <col min="12872" max="12874" width="3.7109375" style="478" customWidth="1"/>
    <col min="12875" max="12875" width="12.7109375" style="478" customWidth="1"/>
    <col min="12876" max="12876" width="47.42578125" style="478" customWidth="1"/>
    <col min="12877" max="12880" width="0" style="478" hidden="1" customWidth="1"/>
    <col min="12881" max="12881" width="11.7109375" style="478" customWidth="1"/>
    <col min="12882" max="12882" width="6.42578125" style="478" bestFit="1" customWidth="1"/>
    <col min="12883" max="12883" width="11.7109375" style="478" customWidth="1"/>
    <col min="12884" max="12884" width="0" style="478" hidden="1" customWidth="1"/>
    <col min="12885" max="12885" width="3.7109375" style="478" customWidth="1"/>
    <col min="12886" max="12886" width="11.140625" style="478" bestFit="1" customWidth="1"/>
    <col min="12887" max="12889" width="10.5703125" style="478"/>
    <col min="12890" max="12890" width="10.140625" style="478" customWidth="1"/>
    <col min="12891" max="13119" width="10.5703125" style="478"/>
    <col min="13120" max="13127" width="0" style="478" hidden="1" customWidth="1"/>
    <col min="13128" max="13130" width="3.7109375" style="478" customWidth="1"/>
    <col min="13131" max="13131" width="12.7109375" style="478" customWidth="1"/>
    <col min="13132" max="13132" width="47.42578125" style="478" customWidth="1"/>
    <col min="13133" max="13136" width="0" style="478" hidden="1" customWidth="1"/>
    <col min="13137" max="13137" width="11.7109375" style="478" customWidth="1"/>
    <col min="13138" max="13138" width="6.42578125" style="478" bestFit="1" customWidth="1"/>
    <col min="13139" max="13139" width="11.7109375" style="478" customWidth="1"/>
    <col min="13140" max="13140" width="0" style="478" hidden="1" customWidth="1"/>
    <col min="13141" max="13141" width="3.7109375" style="478" customWidth="1"/>
    <col min="13142" max="13142" width="11.140625" style="478" bestFit="1" customWidth="1"/>
    <col min="13143" max="13145" width="10.5703125" style="478"/>
    <col min="13146" max="13146" width="10.140625" style="478" customWidth="1"/>
    <col min="13147" max="13375" width="10.5703125" style="478"/>
    <col min="13376" max="13383" width="0" style="478" hidden="1" customWidth="1"/>
    <col min="13384" max="13386" width="3.7109375" style="478" customWidth="1"/>
    <col min="13387" max="13387" width="12.7109375" style="478" customWidth="1"/>
    <col min="13388" max="13388" width="47.42578125" style="478" customWidth="1"/>
    <col min="13389" max="13392" width="0" style="478" hidden="1" customWidth="1"/>
    <col min="13393" max="13393" width="11.7109375" style="478" customWidth="1"/>
    <col min="13394" max="13394" width="6.42578125" style="478" bestFit="1" customWidth="1"/>
    <col min="13395" max="13395" width="11.7109375" style="478" customWidth="1"/>
    <col min="13396" max="13396" width="0" style="478" hidden="1" customWidth="1"/>
    <col min="13397" max="13397" width="3.7109375" style="478" customWidth="1"/>
    <col min="13398" max="13398" width="11.140625" style="478" bestFit="1" customWidth="1"/>
    <col min="13399" max="13401" width="10.5703125" style="478"/>
    <col min="13402" max="13402" width="10.140625" style="478" customWidth="1"/>
    <col min="13403" max="13631" width="10.5703125" style="478"/>
    <col min="13632" max="13639" width="0" style="478" hidden="1" customWidth="1"/>
    <col min="13640" max="13642" width="3.7109375" style="478" customWidth="1"/>
    <col min="13643" max="13643" width="12.7109375" style="478" customWidth="1"/>
    <col min="13644" max="13644" width="47.42578125" style="478" customWidth="1"/>
    <col min="13645" max="13648" width="0" style="478" hidden="1" customWidth="1"/>
    <col min="13649" max="13649" width="11.7109375" style="478" customWidth="1"/>
    <col min="13650" max="13650" width="6.42578125" style="478" bestFit="1" customWidth="1"/>
    <col min="13651" max="13651" width="11.7109375" style="478" customWidth="1"/>
    <col min="13652" max="13652" width="0" style="478" hidden="1" customWidth="1"/>
    <col min="13653" max="13653" width="3.7109375" style="478" customWidth="1"/>
    <col min="13654" max="13654" width="11.140625" style="478" bestFit="1" customWidth="1"/>
    <col min="13655" max="13657" width="10.5703125" style="478"/>
    <col min="13658" max="13658" width="10.140625" style="478" customWidth="1"/>
    <col min="13659" max="13887" width="10.5703125" style="478"/>
    <col min="13888" max="13895" width="0" style="478" hidden="1" customWidth="1"/>
    <col min="13896" max="13898" width="3.7109375" style="478" customWidth="1"/>
    <col min="13899" max="13899" width="12.7109375" style="478" customWidth="1"/>
    <col min="13900" max="13900" width="47.42578125" style="478" customWidth="1"/>
    <col min="13901" max="13904" width="0" style="478" hidden="1" customWidth="1"/>
    <col min="13905" max="13905" width="11.7109375" style="478" customWidth="1"/>
    <col min="13906" max="13906" width="6.42578125" style="478" bestFit="1" customWidth="1"/>
    <col min="13907" max="13907" width="11.7109375" style="478" customWidth="1"/>
    <col min="13908" max="13908" width="0" style="478" hidden="1" customWidth="1"/>
    <col min="13909" max="13909" width="3.7109375" style="478" customWidth="1"/>
    <col min="13910" max="13910" width="11.140625" style="478" bestFit="1" customWidth="1"/>
    <col min="13911" max="13913" width="10.5703125" style="478"/>
    <col min="13914" max="13914" width="10.140625" style="478" customWidth="1"/>
    <col min="13915" max="14143" width="10.5703125" style="478"/>
    <col min="14144" max="14151" width="0" style="478" hidden="1" customWidth="1"/>
    <col min="14152" max="14154" width="3.7109375" style="478" customWidth="1"/>
    <col min="14155" max="14155" width="12.7109375" style="478" customWidth="1"/>
    <col min="14156" max="14156" width="47.42578125" style="478" customWidth="1"/>
    <col min="14157" max="14160" width="0" style="478" hidden="1" customWidth="1"/>
    <col min="14161" max="14161" width="11.7109375" style="478" customWidth="1"/>
    <col min="14162" max="14162" width="6.42578125" style="478" bestFit="1" customWidth="1"/>
    <col min="14163" max="14163" width="11.7109375" style="478" customWidth="1"/>
    <col min="14164" max="14164" width="0" style="478" hidden="1" customWidth="1"/>
    <col min="14165" max="14165" width="3.7109375" style="478" customWidth="1"/>
    <col min="14166" max="14166" width="11.140625" style="478" bestFit="1" customWidth="1"/>
    <col min="14167" max="14169" width="10.5703125" style="478"/>
    <col min="14170" max="14170" width="10.140625" style="478" customWidth="1"/>
    <col min="14171" max="14399" width="10.5703125" style="478"/>
    <col min="14400" max="14407" width="0" style="478" hidden="1" customWidth="1"/>
    <col min="14408" max="14410" width="3.7109375" style="478" customWidth="1"/>
    <col min="14411" max="14411" width="12.7109375" style="478" customWidth="1"/>
    <col min="14412" max="14412" width="47.42578125" style="478" customWidth="1"/>
    <col min="14413" max="14416" width="0" style="478" hidden="1" customWidth="1"/>
    <col min="14417" max="14417" width="11.7109375" style="478" customWidth="1"/>
    <col min="14418" max="14418" width="6.42578125" style="478" bestFit="1" customWidth="1"/>
    <col min="14419" max="14419" width="11.7109375" style="478" customWidth="1"/>
    <col min="14420" max="14420" width="0" style="478" hidden="1" customWidth="1"/>
    <col min="14421" max="14421" width="3.7109375" style="478" customWidth="1"/>
    <col min="14422" max="14422" width="11.140625" style="478" bestFit="1" customWidth="1"/>
    <col min="14423" max="14425" width="10.5703125" style="478"/>
    <col min="14426" max="14426" width="10.140625" style="478" customWidth="1"/>
    <col min="14427" max="14655" width="10.5703125" style="478"/>
    <col min="14656" max="14663" width="0" style="478" hidden="1" customWidth="1"/>
    <col min="14664" max="14666" width="3.7109375" style="478" customWidth="1"/>
    <col min="14667" max="14667" width="12.7109375" style="478" customWidth="1"/>
    <col min="14668" max="14668" width="47.42578125" style="478" customWidth="1"/>
    <col min="14669" max="14672" width="0" style="478" hidden="1" customWidth="1"/>
    <col min="14673" max="14673" width="11.7109375" style="478" customWidth="1"/>
    <col min="14674" max="14674" width="6.42578125" style="478" bestFit="1" customWidth="1"/>
    <col min="14675" max="14675" width="11.7109375" style="478" customWidth="1"/>
    <col min="14676" max="14676" width="0" style="478" hidden="1" customWidth="1"/>
    <col min="14677" max="14677" width="3.7109375" style="478" customWidth="1"/>
    <col min="14678" max="14678" width="11.140625" style="478" bestFit="1" customWidth="1"/>
    <col min="14679" max="14681" width="10.5703125" style="478"/>
    <col min="14682" max="14682" width="10.140625" style="478" customWidth="1"/>
    <col min="14683" max="14911" width="10.5703125" style="478"/>
    <col min="14912" max="14919" width="0" style="478" hidden="1" customWidth="1"/>
    <col min="14920" max="14922" width="3.7109375" style="478" customWidth="1"/>
    <col min="14923" max="14923" width="12.7109375" style="478" customWidth="1"/>
    <col min="14924" max="14924" width="47.42578125" style="478" customWidth="1"/>
    <col min="14925" max="14928" width="0" style="478" hidden="1" customWidth="1"/>
    <col min="14929" max="14929" width="11.7109375" style="478" customWidth="1"/>
    <col min="14930" max="14930" width="6.42578125" style="478" bestFit="1" customWidth="1"/>
    <col min="14931" max="14931" width="11.7109375" style="478" customWidth="1"/>
    <col min="14932" max="14932" width="0" style="478" hidden="1" customWidth="1"/>
    <col min="14933" max="14933" width="3.7109375" style="478" customWidth="1"/>
    <col min="14934" max="14934" width="11.140625" style="478" bestFit="1" customWidth="1"/>
    <col min="14935" max="14937" width="10.5703125" style="478"/>
    <col min="14938" max="14938" width="10.140625" style="478" customWidth="1"/>
    <col min="14939" max="15167" width="10.5703125" style="478"/>
    <col min="15168" max="15175" width="0" style="478" hidden="1" customWidth="1"/>
    <col min="15176" max="15178" width="3.7109375" style="478" customWidth="1"/>
    <col min="15179" max="15179" width="12.7109375" style="478" customWidth="1"/>
    <col min="15180" max="15180" width="47.42578125" style="478" customWidth="1"/>
    <col min="15181" max="15184" width="0" style="478" hidden="1" customWidth="1"/>
    <col min="15185" max="15185" width="11.7109375" style="478" customWidth="1"/>
    <col min="15186" max="15186" width="6.42578125" style="478" bestFit="1" customWidth="1"/>
    <col min="15187" max="15187" width="11.7109375" style="478" customWidth="1"/>
    <col min="15188" max="15188" width="0" style="478" hidden="1" customWidth="1"/>
    <col min="15189" max="15189" width="3.7109375" style="478" customWidth="1"/>
    <col min="15190" max="15190" width="11.140625" style="478" bestFit="1" customWidth="1"/>
    <col min="15191" max="15193" width="10.5703125" style="478"/>
    <col min="15194" max="15194" width="10.140625" style="478" customWidth="1"/>
    <col min="15195" max="15423" width="10.5703125" style="478"/>
    <col min="15424" max="15431" width="0" style="478" hidden="1" customWidth="1"/>
    <col min="15432" max="15434" width="3.7109375" style="478" customWidth="1"/>
    <col min="15435" max="15435" width="12.7109375" style="478" customWidth="1"/>
    <col min="15436" max="15436" width="47.42578125" style="478" customWidth="1"/>
    <col min="15437" max="15440" width="0" style="478" hidden="1" customWidth="1"/>
    <col min="15441" max="15441" width="11.7109375" style="478" customWidth="1"/>
    <col min="15442" max="15442" width="6.42578125" style="478" bestFit="1" customWidth="1"/>
    <col min="15443" max="15443" width="11.7109375" style="478" customWidth="1"/>
    <col min="15444" max="15444" width="0" style="478" hidden="1" customWidth="1"/>
    <col min="15445" max="15445" width="3.7109375" style="478" customWidth="1"/>
    <col min="15446" max="15446" width="11.140625" style="478" bestFit="1" customWidth="1"/>
    <col min="15447" max="15449" width="10.5703125" style="478"/>
    <col min="15450" max="15450" width="10.140625" style="478" customWidth="1"/>
    <col min="15451" max="15679" width="10.5703125" style="478"/>
    <col min="15680" max="15687" width="0" style="478" hidden="1" customWidth="1"/>
    <col min="15688" max="15690" width="3.7109375" style="478" customWidth="1"/>
    <col min="15691" max="15691" width="12.7109375" style="478" customWidth="1"/>
    <col min="15692" max="15692" width="47.42578125" style="478" customWidth="1"/>
    <col min="15693" max="15696" width="0" style="478" hidden="1" customWidth="1"/>
    <col min="15697" max="15697" width="11.7109375" style="478" customWidth="1"/>
    <col min="15698" max="15698" width="6.42578125" style="478" bestFit="1" customWidth="1"/>
    <col min="15699" max="15699" width="11.7109375" style="478" customWidth="1"/>
    <col min="15700" max="15700" width="0" style="478" hidden="1" customWidth="1"/>
    <col min="15701" max="15701" width="3.7109375" style="478" customWidth="1"/>
    <col min="15702" max="15702" width="11.140625" style="478" bestFit="1" customWidth="1"/>
    <col min="15703" max="15705" width="10.5703125" style="478"/>
    <col min="15706" max="15706" width="10.140625" style="478" customWidth="1"/>
    <col min="15707" max="15935" width="10.5703125" style="478"/>
    <col min="15936" max="15943" width="0" style="478" hidden="1" customWidth="1"/>
    <col min="15944" max="15946" width="3.7109375" style="478" customWidth="1"/>
    <col min="15947" max="15947" width="12.7109375" style="478" customWidth="1"/>
    <col min="15948" max="15948" width="47.42578125" style="478" customWidth="1"/>
    <col min="15949" max="15952" width="0" style="478" hidden="1" customWidth="1"/>
    <col min="15953" max="15953" width="11.7109375" style="478" customWidth="1"/>
    <col min="15954" max="15954" width="6.42578125" style="478" bestFit="1" customWidth="1"/>
    <col min="15955" max="15955" width="11.7109375" style="478" customWidth="1"/>
    <col min="15956" max="15956" width="0" style="478" hidden="1" customWidth="1"/>
    <col min="15957" max="15957" width="3.7109375" style="478" customWidth="1"/>
    <col min="15958" max="15958" width="11.140625" style="478" bestFit="1" customWidth="1"/>
    <col min="15959" max="15961" width="10.5703125" style="478"/>
    <col min="15962" max="15962" width="10.140625" style="478" customWidth="1"/>
    <col min="15963" max="16191" width="10.5703125" style="478"/>
    <col min="16192" max="16199" width="0" style="478" hidden="1" customWidth="1"/>
    <col min="16200" max="16202" width="3.7109375" style="478" customWidth="1"/>
    <col min="16203" max="16203" width="12.7109375" style="478" customWidth="1"/>
    <col min="16204" max="16204" width="47.42578125" style="478" customWidth="1"/>
    <col min="16205" max="16208" width="0" style="478" hidden="1" customWidth="1"/>
    <col min="16209" max="16209" width="11.7109375" style="478" customWidth="1"/>
    <col min="16210" max="16210" width="6.42578125" style="478" bestFit="1" customWidth="1"/>
    <col min="16211" max="16211" width="11.7109375" style="478" customWidth="1"/>
    <col min="16212" max="16212" width="0" style="478" hidden="1" customWidth="1"/>
    <col min="16213" max="16213" width="3.7109375" style="478" customWidth="1"/>
    <col min="16214" max="16214" width="11.140625" style="478" bestFit="1" customWidth="1"/>
    <col min="16215" max="16217" width="10.5703125" style="478"/>
    <col min="16218" max="16218" width="10.140625" style="478" customWidth="1"/>
    <col min="16219" max="16384" width="10.5703125" style="478"/>
  </cols>
  <sheetData>
    <row r="1" spans="7:97" hidden="1"/>
    <row r="2" spans="7:97" hidden="1"/>
    <row r="3" spans="7:97" hidden="1"/>
    <row r="4" spans="7:97" ht="3" customHeight="1">
      <c r="J4" s="483"/>
      <c r="K4" s="483"/>
      <c r="L4" s="479"/>
      <c r="M4" s="479"/>
      <c r="N4" s="479"/>
      <c r="O4" s="486"/>
      <c r="P4" s="486"/>
      <c r="Q4" s="486"/>
      <c r="R4" s="486"/>
      <c r="S4" s="486"/>
      <c r="T4" s="486"/>
      <c r="U4" s="479"/>
      <c r="V4" s="1000"/>
      <c r="W4" s="1000"/>
      <c r="X4" s="1000"/>
      <c r="Y4" s="1000"/>
      <c r="Z4" s="1000"/>
      <c r="AA4" s="1000"/>
      <c r="AB4" s="993"/>
      <c r="AC4" s="1000"/>
      <c r="AD4" s="1000"/>
      <c r="AE4" s="1000"/>
      <c r="AF4" s="1000"/>
      <c r="AG4" s="1000"/>
      <c r="AH4" s="1000"/>
      <c r="AI4" s="993"/>
      <c r="AJ4" s="1000"/>
      <c r="AK4" s="1000"/>
      <c r="AL4" s="1000"/>
      <c r="AM4" s="1000"/>
      <c r="AN4" s="1000"/>
      <c r="AO4" s="1000"/>
      <c r="AP4" s="993"/>
      <c r="AQ4" s="1000"/>
      <c r="AR4" s="1000"/>
      <c r="AS4" s="1000"/>
      <c r="AT4" s="1000"/>
      <c r="AU4" s="1000"/>
      <c r="AV4" s="1000"/>
      <c r="AW4" s="993"/>
      <c r="AX4" s="1000"/>
      <c r="AY4" s="1000"/>
      <c r="AZ4" s="1000"/>
      <c r="BA4" s="1000"/>
      <c r="BB4" s="1000"/>
      <c r="BC4" s="1000"/>
      <c r="BD4" s="993"/>
      <c r="BE4" s="1000"/>
      <c r="BF4" s="1000"/>
      <c r="BG4" s="1000"/>
      <c r="BH4" s="1000"/>
      <c r="BI4" s="1000"/>
      <c r="BJ4" s="1000"/>
      <c r="BK4" s="993"/>
      <c r="BL4" s="1000"/>
      <c r="BM4" s="1000"/>
      <c r="BN4" s="1000"/>
      <c r="BO4" s="1000"/>
      <c r="BP4" s="1000"/>
      <c r="BQ4" s="1000"/>
      <c r="BR4" s="993"/>
      <c r="BS4" s="1000"/>
      <c r="BT4" s="1000"/>
      <c r="BU4" s="1000"/>
      <c r="BV4" s="1000"/>
      <c r="BW4" s="1000"/>
      <c r="BX4" s="1000"/>
      <c r="BY4" s="993"/>
      <c r="BZ4" s="1000"/>
      <c r="CA4" s="1000"/>
      <c r="CB4" s="1000"/>
      <c r="CC4" s="1000"/>
      <c r="CD4" s="1000"/>
      <c r="CE4" s="1000"/>
      <c r="CF4" s="993"/>
    </row>
    <row r="5" spans="7:97" ht="22.5" customHeight="1">
      <c r="J5" s="483"/>
      <c r="K5" s="483"/>
      <c r="L5" s="1232" t="s">
        <v>658</v>
      </c>
      <c r="M5" s="1232"/>
      <c r="N5" s="1232"/>
      <c r="O5" s="1232"/>
      <c r="P5" s="1232"/>
      <c r="Q5" s="1232"/>
      <c r="R5" s="1232"/>
      <c r="S5" s="1232"/>
      <c r="T5" s="1232"/>
      <c r="U5" s="499"/>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581"/>
      <c r="CF5" s="581"/>
    </row>
    <row r="6" spans="7:97" ht="3" customHeight="1">
      <c r="J6" s="483"/>
      <c r="K6" s="483"/>
      <c r="L6" s="479"/>
      <c r="M6" s="479"/>
      <c r="N6" s="479"/>
      <c r="O6" s="482"/>
      <c r="P6" s="482"/>
      <c r="Q6" s="482"/>
      <c r="R6" s="482"/>
      <c r="S6" s="482"/>
      <c r="T6" s="482"/>
      <c r="U6" s="479"/>
      <c r="V6" s="757"/>
      <c r="W6" s="757"/>
      <c r="X6" s="757"/>
      <c r="Y6" s="757"/>
      <c r="Z6" s="757"/>
      <c r="AA6" s="757"/>
      <c r="AB6" s="993"/>
      <c r="AC6" s="757"/>
      <c r="AD6" s="757"/>
      <c r="AE6" s="757"/>
      <c r="AF6" s="757"/>
      <c r="AG6" s="757"/>
      <c r="AH6" s="757"/>
      <c r="AI6" s="993"/>
      <c r="AJ6" s="757"/>
      <c r="AK6" s="757"/>
      <c r="AL6" s="757"/>
      <c r="AM6" s="757"/>
      <c r="AN6" s="757"/>
      <c r="AO6" s="757"/>
      <c r="AP6" s="993"/>
      <c r="AQ6" s="757"/>
      <c r="AR6" s="757"/>
      <c r="AS6" s="757"/>
      <c r="AT6" s="757"/>
      <c r="AU6" s="757"/>
      <c r="AV6" s="757"/>
      <c r="AW6" s="993"/>
      <c r="AX6" s="757"/>
      <c r="AY6" s="757"/>
      <c r="AZ6" s="757"/>
      <c r="BA6" s="757"/>
      <c r="BB6" s="757"/>
      <c r="BC6" s="757"/>
      <c r="BD6" s="993"/>
      <c r="BE6" s="757"/>
      <c r="BF6" s="757"/>
      <c r="BG6" s="757"/>
      <c r="BH6" s="757"/>
      <c r="BI6" s="757"/>
      <c r="BJ6" s="757"/>
      <c r="BK6" s="993"/>
      <c r="BL6" s="757"/>
      <c r="BM6" s="757"/>
      <c r="BN6" s="757"/>
      <c r="BO6" s="757"/>
      <c r="BP6" s="757"/>
      <c r="BQ6" s="757"/>
      <c r="BR6" s="993"/>
      <c r="BS6" s="757"/>
      <c r="BT6" s="757"/>
      <c r="BU6" s="757"/>
      <c r="BV6" s="757"/>
      <c r="BW6" s="757"/>
      <c r="BX6" s="757"/>
      <c r="BY6" s="993"/>
      <c r="BZ6" s="757"/>
      <c r="CA6" s="757"/>
      <c r="CB6" s="757"/>
      <c r="CC6" s="757"/>
      <c r="CD6" s="757"/>
      <c r="CE6" s="757"/>
      <c r="CF6" s="993"/>
    </row>
    <row r="7" spans="7:97" s="525" customFormat="1" ht="22.5">
      <c r="G7" s="533"/>
      <c r="H7" s="53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87"/>
      <c r="CJ7" s="587"/>
      <c r="CK7" s="587"/>
      <c r="CL7" s="587"/>
      <c r="CM7" s="587"/>
      <c r="CN7" s="587"/>
      <c r="CO7" s="587"/>
      <c r="CP7" s="587"/>
      <c r="CQ7" s="587"/>
      <c r="CR7" s="587"/>
      <c r="CS7" s="587"/>
    </row>
    <row r="8" spans="7:97" s="493" customFormat="1" ht="18.75">
      <c r="G8" s="492"/>
      <c r="H8" s="492"/>
      <c r="L8" s="501"/>
      <c r="M8" s="619" t="s">
        <v>597</v>
      </c>
      <c r="N8" s="668"/>
      <c r="O8" s="1250" t="str">
        <f>IF(datePr_ch="",IF(datePr="","",datePr),datePr_ch)</f>
        <v>13.12.2019</v>
      </c>
      <c r="P8" s="1251"/>
      <c r="Q8" s="1251"/>
      <c r="R8" s="1251"/>
      <c r="S8" s="1251"/>
      <c r="T8" s="1252"/>
      <c r="U8" s="6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07"/>
      <c r="CJ8" s="507"/>
      <c r="CK8" s="507"/>
      <c r="CL8" s="507"/>
      <c r="CM8" s="507"/>
      <c r="CN8" s="507"/>
      <c r="CO8" s="507"/>
      <c r="CP8" s="507"/>
      <c r="CQ8" s="507"/>
      <c r="CR8" s="507"/>
      <c r="CS8" s="507"/>
    </row>
    <row r="9" spans="7:97" s="493" customFormat="1" ht="18.75">
      <c r="G9" s="492"/>
      <c r="H9" s="492"/>
      <c r="L9" s="554"/>
      <c r="M9" s="619" t="s">
        <v>596</v>
      </c>
      <c r="N9" s="668"/>
      <c r="O9" s="1250" t="str">
        <f>IF(numberPr_ch="",IF(numberPr="","",numberPr),numberPr_ch)</f>
        <v>5-114/тэ</v>
      </c>
      <c r="P9" s="1251"/>
      <c r="Q9" s="1251"/>
      <c r="R9" s="1251"/>
      <c r="S9" s="1251"/>
      <c r="T9" s="1252"/>
      <c r="U9" s="6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07"/>
      <c r="CJ9" s="507"/>
      <c r="CK9" s="507"/>
      <c r="CL9" s="507"/>
      <c r="CM9" s="507"/>
      <c r="CN9" s="507"/>
      <c r="CO9" s="507"/>
      <c r="CP9" s="507"/>
      <c r="CQ9" s="507"/>
      <c r="CR9" s="507"/>
      <c r="CS9" s="507"/>
    </row>
    <row r="10" spans="7:97" s="493" customFormat="1" ht="18.75">
      <c r="G10" s="492"/>
      <c r="H10" s="4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07"/>
      <c r="CJ10" s="507"/>
      <c r="CK10" s="507"/>
      <c r="CL10" s="507"/>
      <c r="CM10" s="507"/>
      <c r="CN10" s="507"/>
      <c r="CO10" s="507"/>
      <c r="CP10" s="507"/>
      <c r="CQ10" s="507"/>
      <c r="CR10" s="507"/>
      <c r="CS10" s="507"/>
    </row>
    <row r="11" spans="7:97" s="493" customFormat="1" ht="11.25" hidden="1">
      <c r="G11" s="492"/>
      <c r="H11" s="492"/>
      <c r="L11" s="1233"/>
      <c r="M11" s="1233"/>
      <c r="N11" s="490"/>
      <c r="O11" s="1256"/>
      <c r="P11" s="1256"/>
      <c r="Q11" s="1256"/>
      <c r="R11" s="1256"/>
      <c r="S11" s="1256"/>
      <c r="T11" s="1256"/>
      <c r="U11" s="505" t="s">
        <v>373</v>
      </c>
      <c r="V11" s="1256"/>
      <c r="W11" s="1256"/>
      <c r="X11" s="1256"/>
      <c r="Y11" s="1256"/>
      <c r="Z11" s="1256"/>
      <c r="AA11" s="1256"/>
      <c r="AB11" s="1013" t="s">
        <v>373</v>
      </c>
      <c r="AC11" s="1256"/>
      <c r="AD11" s="1256"/>
      <c r="AE11" s="1256"/>
      <c r="AF11" s="1256"/>
      <c r="AG11" s="1256"/>
      <c r="AH11" s="1256"/>
      <c r="AI11" s="1013" t="s">
        <v>373</v>
      </c>
      <c r="AJ11" s="1256"/>
      <c r="AK11" s="1256"/>
      <c r="AL11" s="1256"/>
      <c r="AM11" s="1256"/>
      <c r="AN11" s="1256"/>
      <c r="AO11" s="1256"/>
      <c r="AP11" s="1013" t="s">
        <v>373</v>
      </c>
      <c r="AQ11" s="1256"/>
      <c r="AR11" s="1256"/>
      <c r="AS11" s="1256"/>
      <c r="AT11" s="1256"/>
      <c r="AU11" s="1256"/>
      <c r="AV11" s="1256"/>
      <c r="AW11" s="1013" t="s">
        <v>373</v>
      </c>
      <c r="AX11" s="1256"/>
      <c r="AY11" s="1256"/>
      <c r="AZ11" s="1256"/>
      <c r="BA11" s="1256"/>
      <c r="BB11" s="1256"/>
      <c r="BC11" s="1256"/>
      <c r="BD11" s="1013" t="s">
        <v>373</v>
      </c>
      <c r="BE11" s="1256"/>
      <c r="BF11" s="1256"/>
      <c r="BG11" s="1256"/>
      <c r="BH11" s="1256"/>
      <c r="BI11" s="1256"/>
      <c r="BJ11" s="1256"/>
      <c r="BK11" s="1013" t="s">
        <v>373</v>
      </c>
      <c r="BL11" s="1256"/>
      <c r="BM11" s="1256"/>
      <c r="BN11" s="1256"/>
      <c r="BO11" s="1256"/>
      <c r="BP11" s="1256"/>
      <c r="BQ11" s="1256"/>
      <c r="BR11" s="1013" t="s">
        <v>373</v>
      </c>
      <c r="BS11" s="1256"/>
      <c r="BT11" s="1256"/>
      <c r="BU11" s="1256"/>
      <c r="BV11" s="1256"/>
      <c r="BW11" s="1256"/>
      <c r="BX11" s="1256"/>
      <c r="BY11" s="1013" t="s">
        <v>373</v>
      </c>
      <c r="BZ11" s="1256"/>
      <c r="CA11" s="1256"/>
      <c r="CB11" s="1256"/>
      <c r="CC11" s="1256"/>
      <c r="CD11" s="1256"/>
      <c r="CE11" s="1256"/>
      <c r="CF11" s="1013" t="s">
        <v>373</v>
      </c>
      <c r="CI11" s="507"/>
      <c r="CJ11" s="507"/>
      <c r="CK11" s="507"/>
      <c r="CL11" s="507"/>
      <c r="CM11" s="507"/>
      <c r="CN11" s="507"/>
      <c r="CO11" s="507"/>
      <c r="CP11" s="507"/>
      <c r="CQ11" s="507"/>
      <c r="CR11" s="507"/>
      <c r="CS11" s="507"/>
    </row>
    <row r="12" spans="7:97">
      <c r="J12" s="483"/>
      <c r="K12" s="483"/>
      <c r="L12" s="479"/>
      <c r="M12" s="479"/>
      <c r="N12" s="479"/>
      <c r="O12" s="1254"/>
      <c r="P12" s="1254"/>
      <c r="Q12" s="1254"/>
      <c r="R12" s="1254"/>
      <c r="S12" s="1254"/>
      <c r="T12" s="1254"/>
      <c r="U12" s="1254"/>
      <c r="V12" s="1254" t="s">
        <v>3384</v>
      </c>
      <c r="W12" s="1254"/>
      <c r="X12" s="1254"/>
      <c r="Y12" s="1254"/>
      <c r="Z12" s="1254"/>
      <c r="AA12" s="1254"/>
      <c r="AB12" s="1254"/>
      <c r="AC12" s="1254" t="s">
        <v>3384</v>
      </c>
      <c r="AD12" s="1254"/>
      <c r="AE12" s="1254"/>
      <c r="AF12" s="1254"/>
      <c r="AG12" s="1254"/>
      <c r="AH12" s="1254"/>
      <c r="AI12" s="1254"/>
      <c r="AJ12" s="1254" t="s">
        <v>3384</v>
      </c>
      <c r="AK12" s="1254"/>
      <c r="AL12" s="1254"/>
      <c r="AM12" s="1254"/>
      <c r="AN12" s="1254"/>
      <c r="AO12" s="1254"/>
      <c r="AP12" s="1254"/>
      <c r="AQ12" s="1254" t="s">
        <v>3384</v>
      </c>
      <c r="AR12" s="1254"/>
      <c r="AS12" s="1254"/>
      <c r="AT12" s="1254"/>
      <c r="AU12" s="1254"/>
      <c r="AV12" s="1254"/>
      <c r="AW12" s="1254"/>
      <c r="AX12" s="1254" t="s">
        <v>3384</v>
      </c>
      <c r="AY12" s="1254"/>
      <c r="AZ12" s="1254"/>
      <c r="BA12" s="1254"/>
      <c r="BB12" s="1254"/>
      <c r="BC12" s="1254"/>
      <c r="BD12" s="1254"/>
      <c r="BE12" s="1254" t="s">
        <v>3384</v>
      </c>
      <c r="BF12" s="1254"/>
      <c r="BG12" s="1254"/>
      <c r="BH12" s="1254"/>
      <c r="BI12" s="1254"/>
      <c r="BJ12" s="1254"/>
      <c r="BK12" s="1254"/>
      <c r="BL12" s="1254" t="s">
        <v>3384</v>
      </c>
      <c r="BM12" s="1254"/>
      <c r="BN12" s="1254"/>
      <c r="BO12" s="1254"/>
      <c r="BP12" s="1254"/>
      <c r="BQ12" s="1254"/>
      <c r="BR12" s="1254"/>
      <c r="BS12" s="1254" t="s">
        <v>3384</v>
      </c>
      <c r="BT12" s="1254"/>
      <c r="BU12" s="1254"/>
      <c r="BV12" s="1254"/>
      <c r="BW12" s="1254"/>
      <c r="BX12" s="1254"/>
      <c r="BY12" s="1254"/>
      <c r="BZ12" s="1254" t="s">
        <v>3384</v>
      </c>
      <c r="CA12" s="1254"/>
      <c r="CB12" s="1254"/>
      <c r="CC12" s="1254"/>
      <c r="CD12" s="1254"/>
      <c r="CE12" s="1254"/>
      <c r="CF12" s="1254"/>
    </row>
    <row r="13" spans="7:97">
      <c r="J13" s="483"/>
      <c r="K13" s="483"/>
      <c r="L13" s="1152" t="s">
        <v>454</v>
      </c>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c r="CB13" s="1152"/>
      <c r="CC13" s="1152"/>
      <c r="CD13" s="1152"/>
      <c r="CE13" s="1152"/>
      <c r="CF13" s="1152"/>
      <c r="CG13" s="1152"/>
      <c r="CH13" s="1152" t="s">
        <v>455</v>
      </c>
    </row>
    <row r="14" spans="7:97" ht="14.25" customHeight="1">
      <c r="J14" s="483"/>
      <c r="K14" s="483"/>
      <c r="L14" s="1216" t="s">
        <v>92</v>
      </c>
      <c r="M14" s="1216" t="s">
        <v>640</v>
      </c>
      <c r="N14" s="523"/>
      <c r="O14" s="1217" t="s">
        <v>642</v>
      </c>
      <c r="P14" s="1218"/>
      <c r="Q14" s="1218"/>
      <c r="R14" s="1218"/>
      <c r="S14" s="1218"/>
      <c r="T14" s="1219"/>
      <c r="U14" s="1227" t="s">
        <v>341</v>
      </c>
      <c r="V14" s="1217" t="s">
        <v>642</v>
      </c>
      <c r="W14" s="1218"/>
      <c r="X14" s="1218"/>
      <c r="Y14" s="1218"/>
      <c r="Z14" s="1218"/>
      <c r="AA14" s="1219"/>
      <c r="AB14" s="1227" t="s">
        <v>341</v>
      </c>
      <c r="AC14" s="1217" t="s">
        <v>642</v>
      </c>
      <c r="AD14" s="1218"/>
      <c r="AE14" s="1218"/>
      <c r="AF14" s="1218"/>
      <c r="AG14" s="1218"/>
      <c r="AH14" s="1219"/>
      <c r="AI14" s="1227" t="s">
        <v>341</v>
      </c>
      <c r="AJ14" s="1217" t="s">
        <v>642</v>
      </c>
      <c r="AK14" s="1218"/>
      <c r="AL14" s="1218"/>
      <c r="AM14" s="1218"/>
      <c r="AN14" s="1218"/>
      <c r="AO14" s="1219"/>
      <c r="AP14" s="1227" t="s">
        <v>341</v>
      </c>
      <c r="AQ14" s="1217" t="s">
        <v>642</v>
      </c>
      <c r="AR14" s="1218"/>
      <c r="AS14" s="1218"/>
      <c r="AT14" s="1218"/>
      <c r="AU14" s="1218"/>
      <c r="AV14" s="1219"/>
      <c r="AW14" s="1227" t="s">
        <v>341</v>
      </c>
      <c r="AX14" s="1217" t="s">
        <v>642</v>
      </c>
      <c r="AY14" s="1218"/>
      <c r="AZ14" s="1218"/>
      <c r="BA14" s="1218"/>
      <c r="BB14" s="1218"/>
      <c r="BC14" s="1219"/>
      <c r="BD14" s="1227" t="s">
        <v>341</v>
      </c>
      <c r="BE14" s="1217" t="s">
        <v>642</v>
      </c>
      <c r="BF14" s="1218"/>
      <c r="BG14" s="1218"/>
      <c r="BH14" s="1218"/>
      <c r="BI14" s="1218"/>
      <c r="BJ14" s="1219"/>
      <c r="BK14" s="1227" t="s">
        <v>341</v>
      </c>
      <c r="BL14" s="1217" t="s">
        <v>642</v>
      </c>
      <c r="BM14" s="1218"/>
      <c r="BN14" s="1218"/>
      <c r="BO14" s="1218"/>
      <c r="BP14" s="1218"/>
      <c r="BQ14" s="1219"/>
      <c r="BR14" s="1227" t="s">
        <v>341</v>
      </c>
      <c r="BS14" s="1217" t="s">
        <v>642</v>
      </c>
      <c r="BT14" s="1218"/>
      <c r="BU14" s="1218"/>
      <c r="BV14" s="1218"/>
      <c r="BW14" s="1218"/>
      <c r="BX14" s="1219"/>
      <c r="BY14" s="1227" t="s">
        <v>341</v>
      </c>
      <c r="BZ14" s="1217" t="s">
        <v>642</v>
      </c>
      <c r="CA14" s="1218"/>
      <c r="CB14" s="1218"/>
      <c r="CC14" s="1218"/>
      <c r="CD14" s="1218"/>
      <c r="CE14" s="1219"/>
      <c r="CF14" s="1227" t="s">
        <v>341</v>
      </c>
      <c r="CG14" s="1213" t="s">
        <v>275</v>
      </c>
      <c r="CH14" s="1152"/>
    </row>
    <row r="15" spans="7:97" s="525" customFormat="1" ht="14.25" customHeight="1">
      <c r="G15" s="533"/>
      <c r="H15" s="533"/>
      <c r="I15" s="533"/>
      <c r="J15" s="531"/>
      <c r="K15" s="531"/>
      <c r="L15" s="1216"/>
      <c r="M15" s="1216"/>
      <c r="N15" s="523"/>
      <c r="O15" s="1222" t="s">
        <v>606</v>
      </c>
      <c r="P15" s="1220" t="s">
        <v>271</v>
      </c>
      <c r="Q15" s="1221"/>
      <c r="R15" s="1225" t="s">
        <v>655</v>
      </c>
      <c r="S15" s="1225"/>
      <c r="T15" s="1226"/>
      <c r="U15" s="1228"/>
      <c r="V15" s="1222" t="s">
        <v>606</v>
      </c>
      <c r="W15" s="1220" t="s">
        <v>271</v>
      </c>
      <c r="X15" s="1221"/>
      <c r="Y15" s="1225" t="s">
        <v>655</v>
      </c>
      <c r="Z15" s="1225"/>
      <c r="AA15" s="1226"/>
      <c r="AB15" s="1228"/>
      <c r="AC15" s="1222" t="s">
        <v>606</v>
      </c>
      <c r="AD15" s="1220" t="s">
        <v>271</v>
      </c>
      <c r="AE15" s="1221"/>
      <c r="AF15" s="1225" t="s">
        <v>655</v>
      </c>
      <c r="AG15" s="1225"/>
      <c r="AH15" s="1226"/>
      <c r="AI15" s="1228"/>
      <c r="AJ15" s="1222" t="s">
        <v>606</v>
      </c>
      <c r="AK15" s="1220" t="s">
        <v>271</v>
      </c>
      <c r="AL15" s="1221"/>
      <c r="AM15" s="1225" t="s">
        <v>655</v>
      </c>
      <c r="AN15" s="1225"/>
      <c r="AO15" s="1226"/>
      <c r="AP15" s="1228"/>
      <c r="AQ15" s="1222" t="s">
        <v>606</v>
      </c>
      <c r="AR15" s="1220" t="s">
        <v>271</v>
      </c>
      <c r="AS15" s="1221"/>
      <c r="AT15" s="1225" t="s">
        <v>655</v>
      </c>
      <c r="AU15" s="1225"/>
      <c r="AV15" s="1226"/>
      <c r="AW15" s="1228"/>
      <c r="AX15" s="1222" t="s">
        <v>606</v>
      </c>
      <c r="AY15" s="1220" t="s">
        <v>271</v>
      </c>
      <c r="AZ15" s="1221"/>
      <c r="BA15" s="1225" t="s">
        <v>655</v>
      </c>
      <c r="BB15" s="1225"/>
      <c r="BC15" s="1226"/>
      <c r="BD15" s="1228"/>
      <c r="BE15" s="1222" t="s">
        <v>606</v>
      </c>
      <c r="BF15" s="1220" t="s">
        <v>271</v>
      </c>
      <c r="BG15" s="1221"/>
      <c r="BH15" s="1225" t="s">
        <v>655</v>
      </c>
      <c r="BI15" s="1225"/>
      <c r="BJ15" s="1226"/>
      <c r="BK15" s="1228"/>
      <c r="BL15" s="1222" t="s">
        <v>606</v>
      </c>
      <c r="BM15" s="1220" t="s">
        <v>271</v>
      </c>
      <c r="BN15" s="1221"/>
      <c r="BO15" s="1225" t="s">
        <v>655</v>
      </c>
      <c r="BP15" s="1225"/>
      <c r="BQ15" s="1226"/>
      <c r="BR15" s="1228"/>
      <c r="BS15" s="1222" t="s">
        <v>606</v>
      </c>
      <c r="BT15" s="1220" t="s">
        <v>271</v>
      </c>
      <c r="BU15" s="1221"/>
      <c r="BV15" s="1225" t="s">
        <v>655</v>
      </c>
      <c r="BW15" s="1225"/>
      <c r="BX15" s="1226"/>
      <c r="BY15" s="1228"/>
      <c r="BZ15" s="1222" t="s">
        <v>606</v>
      </c>
      <c r="CA15" s="1220" t="s">
        <v>271</v>
      </c>
      <c r="CB15" s="1221"/>
      <c r="CC15" s="1225" t="s">
        <v>655</v>
      </c>
      <c r="CD15" s="1225"/>
      <c r="CE15" s="1226"/>
      <c r="CF15" s="1228"/>
      <c r="CG15" s="1214"/>
      <c r="CH15" s="1152"/>
      <c r="CI15" s="587"/>
      <c r="CJ15" s="587"/>
      <c r="CK15" s="587"/>
      <c r="CL15" s="587"/>
      <c r="CM15" s="587"/>
      <c r="CN15" s="587"/>
      <c r="CO15" s="587"/>
      <c r="CP15" s="587"/>
      <c r="CQ15" s="587"/>
      <c r="CR15" s="587"/>
      <c r="CS15" s="587"/>
    </row>
    <row r="16" spans="7:97" ht="33.75">
      <c r="J16" s="483"/>
      <c r="K16" s="483"/>
      <c r="L16" s="1216"/>
      <c r="M16" s="1216"/>
      <c r="N16" s="522"/>
      <c r="O16" s="1223"/>
      <c r="P16" s="537" t="s">
        <v>766</v>
      </c>
      <c r="Q16" s="537" t="s">
        <v>767</v>
      </c>
      <c r="R16" s="538" t="s">
        <v>274</v>
      </c>
      <c r="S16" s="1211" t="s">
        <v>273</v>
      </c>
      <c r="T16" s="1212"/>
      <c r="U16" s="1229"/>
      <c r="V16" s="1223"/>
      <c r="W16" s="758" t="s">
        <v>766</v>
      </c>
      <c r="X16" s="758" t="s">
        <v>767</v>
      </c>
      <c r="Y16" s="1109" t="s">
        <v>274</v>
      </c>
      <c r="Z16" s="1211" t="s">
        <v>273</v>
      </c>
      <c r="AA16" s="1212"/>
      <c r="AB16" s="1229"/>
      <c r="AC16" s="1223"/>
      <c r="AD16" s="758" t="s">
        <v>766</v>
      </c>
      <c r="AE16" s="758" t="s">
        <v>767</v>
      </c>
      <c r="AF16" s="1109" t="s">
        <v>274</v>
      </c>
      <c r="AG16" s="1211" t="s">
        <v>273</v>
      </c>
      <c r="AH16" s="1212"/>
      <c r="AI16" s="1229"/>
      <c r="AJ16" s="1223"/>
      <c r="AK16" s="758" t="s">
        <v>766</v>
      </c>
      <c r="AL16" s="758" t="s">
        <v>767</v>
      </c>
      <c r="AM16" s="1109" t="s">
        <v>274</v>
      </c>
      <c r="AN16" s="1211" t="s">
        <v>273</v>
      </c>
      <c r="AO16" s="1212"/>
      <c r="AP16" s="1229"/>
      <c r="AQ16" s="1223"/>
      <c r="AR16" s="758" t="s">
        <v>766</v>
      </c>
      <c r="AS16" s="758" t="s">
        <v>767</v>
      </c>
      <c r="AT16" s="1109" t="s">
        <v>274</v>
      </c>
      <c r="AU16" s="1211" t="s">
        <v>273</v>
      </c>
      <c r="AV16" s="1212"/>
      <c r="AW16" s="1229"/>
      <c r="AX16" s="1223"/>
      <c r="AY16" s="758" t="s">
        <v>766</v>
      </c>
      <c r="AZ16" s="758" t="s">
        <v>767</v>
      </c>
      <c r="BA16" s="1109" t="s">
        <v>274</v>
      </c>
      <c r="BB16" s="1211" t="s">
        <v>273</v>
      </c>
      <c r="BC16" s="1212"/>
      <c r="BD16" s="1229"/>
      <c r="BE16" s="1223"/>
      <c r="BF16" s="758" t="s">
        <v>766</v>
      </c>
      <c r="BG16" s="758" t="s">
        <v>767</v>
      </c>
      <c r="BH16" s="1109" t="s">
        <v>274</v>
      </c>
      <c r="BI16" s="1211" t="s">
        <v>273</v>
      </c>
      <c r="BJ16" s="1212"/>
      <c r="BK16" s="1229"/>
      <c r="BL16" s="1223"/>
      <c r="BM16" s="758" t="s">
        <v>766</v>
      </c>
      <c r="BN16" s="758" t="s">
        <v>767</v>
      </c>
      <c r="BO16" s="1109" t="s">
        <v>274</v>
      </c>
      <c r="BP16" s="1211" t="s">
        <v>273</v>
      </c>
      <c r="BQ16" s="1212"/>
      <c r="BR16" s="1229"/>
      <c r="BS16" s="1223"/>
      <c r="BT16" s="758" t="s">
        <v>766</v>
      </c>
      <c r="BU16" s="758" t="s">
        <v>767</v>
      </c>
      <c r="BV16" s="1109" t="s">
        <v>274</v>
      </c>
      <c r="BW16" s="1211" t="s">
        <v>273</v>
      </c>
      <c r="BX16" s="1212"/>
      <c r="BY16" s="1229"/>
      <c r="BZ16" s="1223"/>
      <c r="CA16" s="758" t="s">
        <v>766</v>
      </c>
      <c r="CB16" s="758" t="s">
        <v>767</v>
      </c>
      <c r="CC16" s="1109" t="s">
        <v>274</v>
      </c>
      <c r="CD16" s="1211" t="s">
        <v>273</v>
      </c>
      <c r="CE16" s="1212"/>
      <c r="CF16" s="1229"/>
      <c r="CG16" s="1215"/>
      <c r="CH16" s="1152"/>
    </row>
    <row r="17" spans="1:97">
      <c r="J17" s="483"/>
      <c r="K17" s="491">
        <v>1</v>
      </c>
      <c r="L17" s="480" t="s">
        <v>93</v>
      </c>
      <c r="M17" s="480" t="s">
        <v>49</v>
      </c>
      <c r="N17" s="498" t="s">
        <v>49</v>
      </c>
      <c r="O17" s="489">
        <f ca="1">OFFSET(O17,0,-1)+1</f>
        <v>3</v>
      </c>
      <c r="P17" s="489">
        <f ca="1">OFFSET(P17,0,-1)+1</f>
        <v>4</v>
      </c>
      <c r="Q17" s="489">
        <f ca="1">OFFSET(Q17,0,-1)+1</f>
        <v>5</v>
      </c>
      <c r="R17" s="489">
        <f ca="1">OFFSET(R17,0,-1)+1</f>
        <v>6</v>
      </c>
      <c r="S17" s="1234">
        <f ca="1">OFFSET(S17,0,-1)+1</f>
        <v>7</v>
      </c>
      <c r="T17" s="1234"/>
      <c r="U17" s="489">
        <f ca="1">OFFSET(U17,0,-2)+1</f>
        <v>8</v>
      </c>
      <c r="V17" s="1110">
        <f ca="1">OFFSET(V17,0,-1)+1</f>
        <v>9</v>
      </c>
      <c r="W17" s="1110">
        <f ca="1">OFFSET(W17,0,-1)+1</f>
        <v>10</v>
      </c>
      <c r="X17" s="1110">
        <f ca="1">OFFSET(X17,0,-1)+1</f>
        <v>11</v>
      </c>
      <c r="Y17" s="1110">
        <f ca="1">OFFSET(Y17,0,-1)+1</f>
        <v>12</v>
      </c>
      <c r="Z17" s="1234">
        <f ca="1">OFFSET(Z17,0,-1)+1</f>
        <v>13</v>
      </c>
      <c r="AA17" s="1234"/>
      <c r="AB17" s="1110">
        <f ca="1">OFFSET(AB17,0,-2)+1</f>
        <v>14</v>
      </c>
      <c r="AC17" s="1110">
        <f ca="1">OFFSET(AC17,0,-1)+1</f>
        <v>15</v>
      </c>
      <c r="AD17" s="1110">
        <f ca="1">OFFSET(AD17,0,-1)+1</f>
        <v>16</v>
      </c>
      <c r="AE17" s="1110">
        <f ca="1">OFFSET(AE17,0,-1)+1</f>
        <v>17</v>
      </c>
      <c r="AF17" s="1110">
        <f ca="1">OFFSET(AF17,0,-1)+1</f>
        <v>18</v>
      </c>
      <c r="AG17" s="1234">
        <f ca="1">OFFSET(AG17,0,-1)+1</f>
        <v>19</v>
      </c>
      <c r="AH17" s="1234"/>
      <c r="AI17" s="1110">
        <f ca="1">OFFSET(AI17,0,-2)+1</f>
        <v>20</v>
      </c>
      <c r="AJ17" s="1110">
        <f ca="1">OFFSET(AJ17,0,-1)+1</f>
        <v>21</v>
      </c>
      <c r="AK17" s="1110">
        <f ca="1">OFFSET(AK17,0,-1)+1</f>
        <v>22</v>
      </c>
      <c r="AL17" s="1110">
        <f ca="1">OFFSET(AL17,0,-1)+1</f>
        <v>23</v>
      </c>
      <c r="AM17" s="1110">
        <f ca="1">OFFSET(AM17,0,-1)+1</f>
        <v>24</v>
      </c>
      <c r="AN17" s="1234">
        <f ca="1">OFFSET(AN17,0,-1)+1</f>
        <v>25</v>
      </c>
      <c r="AO17" s="1234"/>
      <c r="AP17" s="1110">
        <f ca="1">OFFSET(AP17,0,-2)+1</f>
        <v>26</v>
      </c>
      <c r="AQ17" s="1110">
        <f ca="1">OFFSET(AQ17,0,-1)+1</f>
        <v>27</v>
      </c>
      <c r="AR17" s="1110">
        <f ca="1">OFFSET(AR17,0,-1)+1</f>
        <v>28</v>
      </c>
      <c r="AS17" s="1110">
        <f ca="1">OFFSET(AS17,0,-1)+1</f>
        <v>29</v>
      </c>
      <c r="AT17" s="1110">
        <f ca="1">OFFSET(AT17,0,-1)+1</f>
        <v>30</v>
      </c>
      <c r="AU17" s="1234">
        <f ca="1">OFFSET(AU17,0,-1)+1</f>
        <v>31</v>
      </c>
      <c r="AV17" s="1234"/>
      <c r="AW17" s="1110">
        <f ca="1">OFFSET(AW17,0,-2)+1</f>
        <v>32</v>
      </c>
      <c r="AX17" s="1110">
        <f ca="1">OFFSET(AX17,0,-1)+1</f>
        <v>33</v>
      </c>
      <c r="AY17" s="1110">
        <f ca="1">OFFSET(AY17,0,-1)+1</f>
        <v>34</v>
      </c>
      <c r="AZ17" s="1110">
        <f ca="1">OFFSET(AZ17,0,-1)+1</f>
        <v>35</v>
      </c>
      <c r="BA17" s="1110">
        <f ca="1">OFFSET(BA17,0,-1)+1</f>
        <v>36</v>
      </c>
      <c r="BB17" s="1234">
        <f ca="1">OFFSET(BB17,0,-1)+1</f>
        <v>37</v>
      </c>
      <c r="BC17" s="1234"/>
      <c r="BD17" s="1110">
        <f ca="1">OFFSET(BD17,0,-2)+1</f>
        <v>38</v>
      </c>
      <c r="BE17" s="1110">
        <f ca="1">OFFSET(BE17,0,-1)+1</f>
        <v>39</v>
      </c>
      <c r="BF17" s="1110">
        <f ca="1">OFFSET(BF17,0,-1)+1</f>
        <v>40</v>
      </c>
      <c r="BG17" s="1110">
        <f ca="1">OFFSET(BG17,0,-1)+1</f>
        <v>41</v>
      </c>
      <c r="BH17" s="1110">
        <f ca="1">OFFSET(BH17,0,-1)+1</f>
        <v>42</v>
      </c>
      <c r="BI17" s="1234">
        <f ca="1">OFFSET(BI17,0,-1)+1</f>
        <v>43</v>
      </c>
      <c r="BJ17" s="1234"/>
      <c r="BK17" s="1110">
        <f ca="1">OFFSET(BK17,0,-2)+1</f>
        <v>44</v>
      </c>
      <c r="BL17" s="1110">
        <f ca="1">OFFSET(BL17,0,-1)+1</f>
        <v>45</v>
      </c>
      <c r="BM17" s="1110">
        <f ca="1">OFFSET(BM17,0,-1)+1</f>
        <v>46</v>
      </c>
      <c r="BN17" s="1110">
        <f ca="1">OFFSET(BN17,0,-1)+1</f>
        <v>47</v>
      </c>
      <c r="BO17" s="1110">
        <f ca="1">OFFSET(BO17,0,-1)+1</f>
        <v>48</v>
      </c>
      <c r="BP17" s="1234">
        <f ca="1">OFFSET(BP17,0,-1)+1</f>
        <v>49</v>
      </c>
      <c r="BQ17" s="1234"/>
      <c r="BR17" s="1110">
        <f ca="1">OFFSET(BR17,0,-2)+1</f>
        <v>50</v>
      </c>
      <c r="BS17" s="1110">
        <f ca="1">OFFSET(BS17,0,-1)+1</f>
        <v>51</v>
      </c>
      <c r="BT17" s="1110">
        <f ca="1">OFFSET(BT17,0,-1)+1</f>
        <v>52</v>
      </c>
      <c r="BU17" s="1110">
        <f ca="1">OFFSET(BU17,0,-1)+1</f>
        <v>53</v>
      </c>
      <c r="BV17" s="1110">
        <f ca="1">OFFSET(BV17,0,-1)+1</f>
        <v>54</v>
      </c>
      <c r="BW17" s="1234">
        <f ca="1">OFFSET(BW17,0,-1)+1</f>
        <v>55</v>
      </c>
      <c r="BX17" s="1234"/>
      <c r="BY17" s="1110">
        <f ca="1">OFFSET(BY17,0,-2)+1</f>
        <v>56</v>
      </c>
      <c r="BZ17" s="1110">
        <f ca="1">OFFSET(BZ17,0,-1)+1</f>
        <v>57</v>
      </c>
      <c r="CA17" s="1110">
        <f ca="1">OFFSET(CA17,0,-1)+1</f>
        <v>58</v>
      </c>
      <c r="CB17" s="1110">
        <f ca="1">OFFSET(CB17,0,-1)+1</f>
        <v>59</v>
      </c>
      <c r="CC17" s="1110">
        <f ca="1">OFFSET(CC17,0,-1)+1</f>
        <v>60</v>
      </c>
      <c r="CD17" s="1234">
        <f ca="1">OFFSET(CD17,0,-1)+1</f>
        <v>61</v>
      </c>
      <c r="CE17" s="1234"/>
      <c r="CF17" s="1110">
        <f ca="1">OFFSET(CF17,0,-2)+1</f>
        <v>62</v>
      </c>
      <c r="CG17" s="497">
        <f ca="1">OFFSET(CG17,0,-1)</f>
        <v>62</v>
      </c>
      <c r="CH17" s="489">
        <f ca="1">OFFSET(CH17,0,-1)+1</f>
        <v>63</v>
      </c>
    </row>
    <row r="18" spans="1:97" ht="22.5">
      <c r="A18" s="1235">
        <v>1</v>
      </c>
      <c r="B18" s="942"/>
      <c r="C18" s="942"/>
      <c r="D18" s="942"/>
      <c r="E18" s="943"/>
      <c r="F18" s="944"/>
      <c r="G18" s="944"/>
      <c r="H18" s="944"/>
      <c r="I18" s="945"/>
      <c r="J18" s="940"/>
      <c r="K18" s="947"/>
      <c r="L18" s="595">
        <f>mergeValue(A18)</f>
        <v>1</v>
      </c>
      <c r="M18" s="643" t="s">
        <v>20</v>
      </c>
      <c r="N18" s="582"/>
      <c r="O18" s="1247" t="str">
        <f>IF('Перечень тарифов'!J21="","","" &amp; 'Перечень тарифов'!J21 &amp; "")</f>
        <v>Тариф на услуги по передаче тепловой энергии</v>
      </c>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47"/>
      <c r="BT18" s="1247"/>
      <c r="BU18" s="1247"/>
      <c r="BV18" s="1247"/>
      <c r="BW18" s="1247"/>
      <c r="BX18" s="1247"/>
      <c r="BY18" s="1247"/>
      <c r="BZ18" s="1247"/>
      <c r="CA18" s="1247"/>
      <c r="CB18" s="1247"/>
      <c r="CC18" s="1247"/>
      <c r="CD18" s="1247"/>
      <c r="CE18" s="1247"/>
      <c r="CF18" s="1247"/>
      <c r="CG18" s="1247"/>
      <c r="CH18" s="632" t="s">
        <v>659</v>
      </c>
    </row>
    <row r="19" spans="1:97" hidden="1">
      <c r="A19" s="1235"/>
      <c r="B19" s="1235">
        <v>1</v>
      </c>
      <c r="C19" s="942"/>
      <c r="D19" s="942"/>
      <c r="E19" s="944"/>
      <c r="F19" s="944"/>
      <c r="G19" s="944"/>
      <c r="H19" s="944"/>
      <c r="I19" s="939"/>
      <c r="J19" s="938"/>
      <c r="K19" s="941"/>
      <c r="L19" s="595" t="str">
        <f>mergeValue(A19) &amp;"."&amp; mergeValue(B19)</f>
        <v>1.1</v>
      </c>
      <c r="M19" s="548"/>
      <c r="N19" s="582"/>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47"/>
      <c r="BT19" s="1247"/>
      <c r="BU19" s="1247"/>
      <c r="BV19" s="1247"/>
      <c r="BW19" s="1247"/>
      <c r="BX19" s="1247"/>
      <c r="BY19" s="1247"/>
      <c r="BZ19" s="1247"/>
      <c r="CA19" s="1247"/>
      <c r="CB19" s="1247"/>
      <c r="CC19" s="1247"/>
      <c r="CD19" s="1247"/>
      <c r="CE19" s="1247"/>
      <c r="CF19" s="1247"/>
      <c r="CG19" s="1247"/>
      <c r="CH19" s="632"/>
    </row>
    <row r="20" spans="1:97" hidden="1">
      <c r="A20" s="1235"/>
      <c r="B20" s="1235"/>
      <c r="C20" s="1235">
        <v>1</v>
      </c>
      <c r="D20" s="942"/>
      <c r="E20" s="944"/>
      <c r="F20" s="944"/>
      <c r="G20" s="944"/>
      <c r="H20" s="944"/>
      <c r="I20" s="946"/>
      <c r="J20" s="938"/>
      <c r="K20" s="941"/>
      <c r="L20" s="595" t="str">
        <f>mergeValue(A20) &amp;"."&amp; mergeValue(B20)&amp;"."&amp; mergeValue(C20)</f>
        <v>1.1.1</v>
      </c>
      <c r="M20" s="549"/>
      <c r="N20" s="582"/>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47"/>
      <c r="BT20" s="1247"/>
      <c r="BU20" s="1247"/>
      <c r="BV20" s="1247"/>
      <c r="BW20" s="1247"/>
      <c r="BX20" s="1247"/>
      <c r="BY20" s="1247"/>
      <c r="BZ20" s="1247"/>
      <c r="CA20" s="1247"/>
      <c r="CB20" s="1247"/>
      <c r="CC20" s="1247"/>
      <c r="CD20" s="1247"/>
      <c r="CE20" s="1247"/>
      <c r="CF20" s="1247"/>
      <c r="CG20" s="1247"/>
      <c r="CH20" s="632"/>
    </row>
    <row r="21" spans="1:97" hidden="1">
      <c r="A21" s="1235"/>
      <c r="B21" s="1235"/>
      <c r="C21" s="1235"/>
      <c r="D21" s="1235">
        <v>1</v>
      </c>
      <c r="E21" s="944"/>
      <c r="F21" s="944"/>
      <c r="G21" s="944"/>
      <c r="H21" s="944"/>
      <c r="I21" s="946"/>
      <c r="J21" s="938"/>
      <c r="K21" s="941"/>
      <c r="L21" s="595" t="str">
        <f>mergeValue(A21) &amp;"."&amp; mergeValue(B21)&amp;"."&amp; mergeValue(C21)&amp;"."&amp; mergeValue(D21)</f>
        <v>1.1.1.1</v>
      </c>
      <c r="M21" s="550"/>
      <c r="N21" s="582"/>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c r="CB21" s="1247"/>
      <c r="CC21" s="1247"/>
      <c r="CD21" s="1247"/>
      <c r="CE21" s="1247"/>
      <c r="CF21" s="1247"/>
      <c r="CG21" s="1247"/>
      <c r="CH21" s="632"/>
    </row>
    <row r="22" spans="1:97" ht="11.25" hidden="1" customHeight="1">
      <c r="A22" s="1235"/>
      <c r="B22" s="1235"/>
      <c r="C22" s="1235"/>
      <c r="D22" s="1235"/>
      <c r="E22" s="1235">
        <v>1</v>
      </c>
      <c r="F22" s="944"/>
      <c r="G22" s="944"/>
      <c r="H22" s="942">
        <v>1</v>
      </c>
      <c r="I22" s="1235">
        <v>1</v>
      </c>
      <c r="J22" s="944"/>
      <c r="K22" s="949"/>
      <c r="L22" s="595"/>
      <c r="M22" s="556"/>
      <c r="N22" s="583"/>
      <c r="O22" s="633"/>
      <c r="P22" s="633"/>
      <c r="Q22" s="633"/>
      <c r="R22" s="633"/>
      <c r="S22" s="633"/>
      <c r="T22" s="633"/>
      <c r="U22" s="633"/>
      <c r="V22" s="1112"/>
      <c r="W22" s="1112"/>
      <c r="X22" s="1112"/>
      <c r="Y22" s="1112"/>
      <c r="Z22" s="1112"/>
      <c r="AA22" s="1112"/>
      <c r="AB22" s="1112"/>
      <c r="AC22" s="1112"/>
      <c r="AD22" s="1112"/>
      <c r="AE22" s="1112"/>
      <c r="AF22" s="1112"/>
      <c r="AG22" s="1112"/>
      <c r="AH22" s="1112"/>
      <c r="AI22" s="1112"/>
      <c r="AJ22" s="1112"/>
      <c r="AK22" s="1112"/>
      <c r="AL22" s="1112"/>
      <c r="AM22" s="1112"/>
      <c r="AN22" s="1112"/>
      <c r="AO22" s="1112"/>
      <c r="AP22" s="1112"/>
      <c r="AQ22" s="1112"/>
      <c r="AR22" s="1112"/>
      <c r="AS22" s="1112"/>
      <c r="AT22" s="1112"/>
      <c r="AU22" s="1112"/>
      <c r="AV22" s="1112"/>
      <c r="AW22" s="1112"/>
      <c r="AX22" s="1112"/>
      <c r="AY22" s="1112"/>
      <c r="AZ22" s="1112"/>
      <c r="BA22" s="1112"/>
      <c r="BB22" s="1112"/>
      <c r="BC22" s="1112"/>
      <c r="BD22" s="1112"/>
      <c r="BE22" s="1112"/>
      <c r="BF22" s="1112"/>
      <c r="BG22" s="1112"/>
      <c r="BH22" s="1112"/>
      <c r="BI22" s="1112"/>
      <c r="BJ22" s="1112"/>
      <c r="BK22" s="1112"/>
      <c r="BL22" s="1112"/>
      <c r="BM22" s="1112"/>
      <c r="BN22" s="1112"/>
      <c r="BO22" s="1112"/>
      <c r="BP22" s="1112"/>
      <c r="BQ22" s="1112"/>
      <c r="BR22" s="1112"/>
      <c r="BS22" s="1112"/>
      <c r="BT22" s="1112"/>
      <c r="BU22" s="1112"/>
      <c r="BV22" s="1112"/>
      <c r="BW22" s="1112"/>
      <c r="BX22" s="1112"/>
      <c r="BY22" s="1112"/>
      <c r="BZ22" s="1112"/>
      <c r="CA22" s="1112"/>
      <c r="CB22" s="1112"/>
      <c r="CC22" s="1112"/>
      <c r="CD22" s="1112"/>
      <c r="CE22" s="1112"/>
      <c r="CF22" s="1112"/>
      <c r="CG22" s="510"/>
      <c r="CH22" s="561"/>
    </row>
    <row r="23" spans="1:97" ht="90">
      <c r="A23" s="1235"/>
      <c r="B23" s="1235"/>
      <c r="C23" s="1235"/>
      <c r="D23" s="1235"/>
      <c r="E23" s="1235"/>
      <c r="F23" s="1235">
        <v>1</v>
      </c>
      <c r="G23" s="942"/>
      <c r="H23" s="942"/>
      <c r="I23" s="1235"/>
      <c r="J23" s="1235">
        <v>1</v>
      </c>
      <c r="K23" s="950"/>
      <c r="L23" s="595" t="str">
        <f>mergeValue(A23) &amp;"."&amp; mergeValue(B23)&amp;"."&amp; mergeValue(C23)&amp;"."&amp; mergeValue(D23)&amp;"."&amp;  mergeValue(F23)</f>
        <v>1.1.1.1.1</v>
      </c>
      <c r="M23" s="557" t="s">
        <v>10</v>
      </c>
      <c r="N23" s="583"/>
      <c r="O23" s="1238" t="s">
        <v>3</v>
      </c>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39"/>
      <c r="BT23" s="1239"/>
      <c r="BU23" s="1239"/>
      <c r="BV23" s="1239"/>
      <c r="BW23" s="1239"/>
      <c r="BX23" s="1239"/>
      <c r="BY23" s="1239"/>
      <c r="BZ23" s="1239"/>
      <c r="CA23" s="1239"/>
      <c r="CB23" s="1239"/>
      <c r="CC23" s="1239"/>
      <c r="CD23" s="1239"/>
      <c r="CE23" s="1239"/>
      <c r="CF23" s="1239"/>
      <c r="CG23" s="1240"/>
      <c r="CH23" s="632" t="s">
        <v>636</v>
      </c>
      <c r="CJ23" s="506" t="str">
        <f>strCheckUnique(CK23:CK26)</f>
        <v/>
      </c>
      <c r="CL23" s="506"/>
    </row>
    <row r="24" spans="1:97" ht="33.75">
      <c r="A24" s="1235"/>
      <c r="B24" s="1235"/>
      <c r="C24" s="1235"/>
      <c r="D24" s="1235"/>
      <c r="E24" s="1235"/>
      <c r="F24" s="1235"/>
      <c r="G24" s="942">
        <v>1</v>
      </c>
      <c r="H24" s="942"/>
      <c r="I24" s="1235"/>
      <c r="J24" s="1235"/>
      <c r="K24" s="950">
        <v>1</v>
      </c>
      <c r="L24" s="595" t="str">
        <f>mergeValue(A24) &amp;"."&amp; mergeValue(B24)&amp;"."&amp; mergeValue(C24)&amp;"."&amp; mergeValue(D24)&amp;"."&amp; mergeValue(F24)&amp;"."&amp; mergeValue(G24)</f>
        <v>1.1.1.1.1.1</v>
      </c>
      <c r="M24" s="1071" t="s">
        <v>650</v>
      </c>
      <c r="N24" s="588"/>
      <c r="O24" s="685">
        <v>585.78</v>
      </c>
      <c r="P24" s="564"/>
      <c r="Q24" s="1096"/>
      <c r="R24" s="1245" t="s">
        <v>2671</v>
      </c>
      <c r="S24" s="1231" t="s">
        <v>84</v>
      </c>
      <c r="T24" s="1245" t="s">
        <v>3388</v>
      </c>
      <c r="U24" s="1231" t="s">
        <v>84</v>
      </c>
      <c r="V24" s="685">
        <v>600.61</v>
      </c>
      <c r="W24" s="765"/>
      <c r="X24" s="1096"/>
      <c r="Y24" s="1245" t="s">
        <v>3390</v>
      </c>
      <c r="Z24" s="1231" t="s">
        <v>84</v>
      </c>
      <c r="AA24" s="1245" t="s">
        <v>3389</v>
      </c>
      <c r="AB24" s="1231" t="s">
        <v>84</v>
      </c>
      <c r="AC24" s="685">
        <v>600.61</v>
      </c>
      <c r="AD24" s="765"/>
      <c r="AE24" s="1096"/>
      <c r="AF24" s="1245" t="s">
        <v>3391</v>
      </c>
      <c r="AG24" s="1231" t="s">
        <v>84</v>
      </c>
      <c r="AH24" s="1245" t="s">
        <v>3392</v>
      </c>
      <c r="AI24" s="1231" t="s">
        <v>84</v>
      </c>
      <c r="AJ24" s="685">
        <v>641.58000000000004</v>
      </c>
      <c r="AK24" s="765"/>
      <c r="AL24" s="1096"/>
      <c r="AM24" s="1245" t="s">
        <v>3393</v>
      </c>
      <c r="AN24" s="1231" t="s">
        <v>84</v>
      </c>
      <c r="AO24" s="1245" t="s">
        <v>3394</v>
      </c>
      <c r="AP24" s="1231" t="s">
        <v>84</v>
      </c>
      <c r="AQ24" s="685">
        <v>641.58000000000004</v>
      </c>
      <c r="AR24" s="765"/>
      <c r="AS24" s="1096"/>
      <c r="AT24" s="1245" t="s">
        <v>3395</v>
      </c>
      <c r="AU24" s="1231" t="s">
        <v>84</v>
      </c>
      <c r="AV24" s="1245" t="s">
        <v>3396</v>
      </c>
      <c r="AW24" s="1231" t="s">
        <v>84</v>
      </c>
      <c r="AX24" s="685">
        <v>651.08000000000004</v>
      </c>
      <c r="AY24" s="765"/>
      <c r="AZ24" s="1096"/>
      <c r="BA24" s="1245" t="s">
        <v>3397</v>
      </c>
      <c r="BB24" s="1231" t="s">
        <v>84</v>
      </c>
      <c r="BC24" s="1245" t="s">
        <v>3398</v>
      </c>
      <c r="BD24" s="1231" t="s">
        <v>84</v>
      </c>
      <c r="BE24" s="685">
        <v>651.08000000000004</v>
      </c>
      <c r="BF24" s="765"/>
      <c r="BG24" s="1096"/>
      <c r="BH24" s="1245" t="s">
        <v>3399</v>
      </c>
      <c r="BI24" s="1231" t="s">
        <v>84</v>
      </c>
      <c r="BJ24" s="1245" t="s">
        <v>3400</v>
      </c>
      <c r="BK24" s="1231" t="s">
        <v>84</v>
      </c>
      <c r="BL24" s="685">
        <v>673.87</v>
      </c>
      <c r="BM24" s="765"/>
      <c r="BN24" s="1096"/>
      <c r="BO24" s="1245" t="s">
        <v>3401</v>
      </c>
      <c r="BP24" s="1231" t="s">
        <v>84</v>
      </c>
      <c r="BQ24" s="1245" t="s">
        <v>3402</v>
      </c>
      <c r="BR24" s="1231" t="s">
        <v>84</v>
      </c>
      <c r="BS24" s="685">
        <v>673.87</v>
      </c>
      <c r="BT24" s="765"/>
      <c r="BU24" s="1096"/>
      <c r="BV24" s="1245" t="s">
        <v>3403</v>
      </c>
      <c r="BW24" s="1231" t="s">
        <v>84</v>
      </c>
      <c r="BX24" s="1245" t="s">
        <v>3404</v>
      </c>
      <c r="BY24" s="1231" t="s">
        <v>84</v>
      </c>
      <c r="BZ24" s="685">
        <v>847.61</v>
      </c>
      <c r="CA24" s="765"/>
      <c r="CB24" s="1096"/>
      <c r="CC24" s="1245" t="s">
        <v>3405</v>
      </c>
      <c r="CD24" s="1231" t="s">
        <v>84</v>
      </c>
      <c r="CE24" s="1245" t="s">
        <v>2672</v>
      </c>
      <c r="CF24" s="1231" t="s">
        <v>85</v>
      </c>
      <c r="CG24" s="580"/>
      <c r="CH24" s="1206" t="s">
        <v>660</v>
      </c>
      <c r="CI24" s="502" t="str">
        <f>strCheckDate(O25:CG25)</f>
        <v/>
      </c>
      <c r="CJ24" s="506"/>
      <c r="CK24" s="506" t="str">
        <f>IF(M24="","",M24 )</f>
        <v>горячая вода в системе централизованного теплоснабжения на отопление</v>
      </c>
      <c r="CL24" s="506"/>
      <c r="CM24" s="506"/>
      <c r="CN24" s="506"/>
    </row>
    <row r="25" spans="1:97" ht="11.25" hidden="1" customHeight="1">
      <c r="A25" s="1235"/>
      <c r="B25" s="1235"/>
      <c r="C25" s="1235"/>
      <c r="D25" s="1235"/>
      <c r="E25" s="1235"/>
      <c r="F25" s="1235"/>
      <c r="G25" s="942"/>
      <c r="H25" s="942"/>
      <c r="I25" s="1235"/>
      <c r="J25" s="1235"/>
      <c r="K25" s="950"/>
      <c r="L25" s="602"/>
      <c r="M25" s="648"/>
      <c r="N25" s="588"/>
      <c r="O25" s="564"/>
      <c r="P25" s="564"/>
      <c r="Q25" s="586" t="str">
        <f>R24 &amp; "-" &amp; T24</f>
        <v>01.01.2020-30.06.2020</v>
      </c>
      <c r="R25" s="1230"/>
      <c r="S25" s="1231"/>
      <c r="T25" s="1230"/>
      <c r="U25" s="1231"/>
      <c r="V25" s="765"/>
      <c r="W25" s="765"/>
      <c r="X25" s="771" t="str">
        <f>Y24 &amp; "-" &amp; AA24</f>
        <v>01.07.2020-31.12.2020</v>
      </c>
      <c r="Y25" s="1230"/>
      <c r="Z25" s="1231"/>
      <c r="AA25" s="1230"/>
      <c r="AB25" s="1231"/>
      <c r="AC25" s="765"/>
      <c r="AD25" s="765"/>
      <c r="AE25" s="771" t="str">
        <f>AF24 &amp; "-" &amp; AH24</f>
        <v>01.01.2021-30.06.2021</v>
      </c>
      <c r="AF25" s="1230"/>
      <c r="AG25" s="1231"/>
      <c r="AH25" s="1230"/>
      <c r="AI25" s="1231"/>
      <c r="AJ25" s="765"/>
      <c r="AK25" s="765"/>
      <c r="AL25" s="771" t="str">
        <f>AM24 &amp; "-" &amp; AO24</f>
        <v>01.07.2021-31.12.2021</v>
      </c>
      <c r="AM25" s="1230"/>
      <c r="AN25" s="1231"/>
      <c r="AO25" s="1230"/>
      <c r="AP25" s="1231"/>
      <c r="AQ25" s="765"/>
      <c r="AR25" s="765"/>
      <c r="AS25" s="771" t="str">
        <f>AT24 &amp; "-" &amp; AV24</f>
        <v>01.01.2022-30.06.2022</v>
      </c>
      <c r="AT25" s="1230"/>
      <c r="AU25" s="1231"/>
      <c r="AV25" s="1230"/>
      <c r="AW25" s="1231"/>
      <c r="AX25" s="765"/>
      <c r="AY25" s="765"/>
      <c r="AZ25" s="771" t="str">
        <f>BA24 &amp; "-" &amp; BC24</f>
        <v>01.07.2022-31.12.2022</v>
      </c>
      <c r="BA25" s="1230"/>
      <c r="BB25" s="1231"/>
      <c r="BC25" s="1230"/>
      <c r="BD25" s="1231"/>
      <c r="BE25" s="765"/>
      <c r="BF25" s="765"/>
      <c r="BG25" s="771" t="str">
        <f>BH24 &amp; "-" &amp; BJ24</f>
        <v>01.01.2023-30.06.2023</v>
      </c>
      <c r="BH25" s="1230"/>
      <c r="BI25" s="1231"/>
      <c r="BJ25" s="1230"/>
      <c r="BK25" s="1231"/>
      <c r="BL25" s="765"/>
      <c r="BM25" s="765"/>
      <c r="BN25" s="771" t="str">
        <f>BO24 &amp; "-" &amp; BQ24</f>
        <v>01.07.2023-31.12.2023</v>
      </c>
      <c r="BO25" s="1230"/>
      <c r="BP25" s="1231"/>
      <c r="BQ25" s="1230"/>
      <c r="BR25" s="1231"/>
      <c r="BS25" s="765"/>
      <c r="BT25" s="765"/>
      <c r="BU25" s="771" t="str">
        <f>BV24 &amp; "-" &amp; BX24</f>
        <v>01.01.2024-30.06.2024</v>
      </c>
      <c r="BV25" s="1230"/>
      <c r="BW25" s="1231"/>
      <c r="BX25" s="1230"/>
      <c r="BY25" s="1231"/>
      <c r="BZ25" s="765"/>
      <c r="CA25" s="765"/>
      <c r="CB25" s="771" t="str">
        <f>CC24 &amp; "-" &amp; CE24</f>
        <v>01.07.2024-31.12.2024</v>
      </c>
      <c r="CC25" s="1230"/>
      <c r="CD25" s="1231"/>
      <c r="CE25" s="1230"/>
      <c r="CF25" s="1231"/>
      <c r="CG25" s="580"/>
      <c r="CH25" s="1207"/>
    </row>
    <row r="26" spans="1:97" s="477" customFormat="1" ht="15" customHeight="1">
      <c r="A26" s="1235"/>
      <c r="B26" s="1235"/>
      <c r="C26" s="1235"/>
      <c r="D26" s="1235"/>
      <c r="E26" s="1235"/>
      <c r="F26" s="1235"/>
      <c r="G26" s="944"/>
      <c r="H26" s="942"/>
      <c r="I26" s="1235"/>
      <c r="J26" s="1235"/>
      <c r="K26" s="949"/>
      <c r="L26" s="540"/>
      <c r="M26" s="558" t="s">
        <v>25</v>
      </c>
      <c r="N26" s="553"/>
      <c r="O26" s="547"/>
      <c r="P26" s="547"/>
      <c r="Q26" s="547"/>
      <c r="R26" s="575"/>
      <c r="S26" s="566"/>
      <c r="T26" s="565"/>
      <c r="U26" s="553"/>
      <c r="V26" s="759"/>
      <c r="W26" s="759"/>
      <c r="X26" s="759"/>
      <c r="Y26" s="768"/>
      <c r="Z26" s="1008"/>
      <c r="AA26" s="1007"/>
      <c r="AB26" s="1003"/>
      <c r="AC26" s="759"/>
      <c r="AD26" s="759"/>
      <c r="AE26" s="759"/>
      <c r="AF26" s="768"/>
      <c r="AG26" s="1008"/>
      <c r="AH26" s="1007"/>
      <c r="AI26" s="1003"/>
      <c r="AJ26" s="759"/>
      <c r="AK26" s="759"/>
      <c r="AL26" s="759"/>
      <c r="AM26" s="768"/>
      <c r="AN26" s="1008"/>
      <c r="AO26" s="1007"/>
      <c r="AP26" s="1003"/>
      <c r="AQ26" s="759"/>
      <c r="AR26" s="759"/>
      <c r="AS26" s="759"/>
      <c r="AT26" s="768"/>
      <c r="AU26" s="1008"/>
      <c r="AV26" s="1007"/>
      <c r="AW26" s="1003"/>
      <c r="AX26" s="759"/>
      <c r="AY26" s="759"/>
      <c r="AZ26" s="759"/>
      <c r="BA26" s="768"/>
      <c r="BB26" s="1008"/>
      <c r="BC26" s="1007"/>
      <c r="BD26" s="1003"/>
      <c r="BE26" s="759"/>
      <c r="BF26" s="759"/>
      <c r="BG26" s="759"/>
      <c r="BH26" s="768"/>
      <c r="BI26" s="1008"/>
      <c r="BJ26" s="1007"/>
      <c r="BK26" s="1003"/>
      <c r="BL26" s="759"/>
      <c r="BM26" s="759"/>
      <c r="BN26" s="759"/>
      <c r="BO26" s="768"/>
      <c r="BP26" s="1008"/>
      <c r="BQ26" s="1007"/>
      <c r="BR26" s="1003"/>
      <c r="BS26" s="759"/>
      <c r="BT26" s="759"/>
      <c r="BU26" s="759"/>
      <c r="BV26" s="768"/>
      <c r="BW26" s="1008"/>
      <c r="BX26" s="1007"/>
      <c r="BY26" s="1003"/>
      <c r="BZ26" s="759"/>
      <c r="CA26" s="759"/>
      <c r="CB26" s="759"/>
      <c r="CC26" s="768"/>
      <c r="CD26" s="1008"/>
      <c r="CE26" s="1007"/>
      <c r="CF26" s="1003"/>
      <c r="CG26" s="562"/>
      <c r="CH26" s="1208"/>
      <c r="CI26" s="503"/>
      <c r="CJ26" s="503"/>
      <c r="CK26" s="503"/>
      <c r="CL26" s="503"/>
      <c r="CM26" s="503"/>
      <c r="CN26" s="503"/>
      <c r="CO26" s="503"/>
      <c r="CP26" s="503"/>
      <c r="CQ26" s="503"/>
      <c r="CR26" s="503"/>
      <c r="CS26" s="503"/>
    </row>
    <row r="27" spans="1:97" s="477" customFormat="1" ht="15" customHeight="1">
      <c r="A27" s="1235"/>
      <c r="B27" s="1235"/>
      <c r="C27" s="1235"/>
      <c r="D27" s="1235"/>
      <c r="E27" s="1235"/>
      <c r="F27" s="944"/>
      <c r="G27" s="944"/>
      <c r="H27" s="942"/>
      <c r="I27" s="1235"/>
      <c r="J27" s="944"/>
      <c r="K27" s="949"/>
      <c r="L27" s="540"/>
      <c r="M27" s="553" t="s">
        <v>11</v>
      </c>
      <c r="N27" s="552"/>
      <c r="O27" s="547"/>
      <c r="P27" s="547"/>
      <c r="Q27" s="547"/>
      <c r="R27" s="575"/>
      <c r="S27" s="566"/>
      <c r="T27" s="565"/>
      <c r="U27" s="552"/>
      <c r="V27" s="759"/>
      <c r="W27" s="759"/>
      <c r="X27" s="759"/>
      <c r="Y27" s="768"/>
      <c r="Z27" s="1008"/>
      <c r="AA27" s="1007"/>
      <c r="AB27" s="1042"/>
      <c r="AC27" s="759"/>
      <c r="AD27" s="759"/>
      <c r="AE27" s="759"/>
      <c r="AF27" s="768"/>
      <c r="AG27" s="1008"/>
      <c r="AH27" s="1007"/>
      <c r="AI27" s="1042"/>
      <c r="AJ27" s="759"/>
      <c r="AK27" s="759"/>
      <c r="AL27" s="759"/>
      <c r="AM27" s="768"/>
      <c r="AN27" s="1008"/>
      <c r="AO27" s="1007"/>
      <c r="AP27" s="1042"/>
      <c r="AQ27" s="759"/>
      <c r="AR27" s="759"/>
      <c r="AS27" s="759"/>
      <c r="AT27" s="768"/>
      <c r="AU27" s="1008"/>
      <c r="AV27" s="1007"/>
      <c r="AW27" s="1042"/>
      <c r="AX27" s="759"/>
      <c r="AY27" s="759"/>
      <c r="AZ27" s="759"/>
      <c r="BA27" s="768"/>
      <c r="BB27" s="1008"/>
      <c r="BC27" s="1007"/>
      <c r="BD27" s="1042"/>
      <c r="BE27" s="759"/>
      <c r="BF27" s="759"/>
      <c r="BG27" s="759"/>
      <c r="BH27" s="768"/>
      <c r="BI27" s="1008"/>
      <c r="BJ27" s="1007"/>
      <c r="BK27" s="1042"/>
      <c r="BL27" s="759"/>
      <c r="BM27" s="759"/>
      <c r="BN27" s="759"/>
      <c r="BO27" s="768"/>
      <c r="BP27" s="1008"/>
      <c r="BQ27" s="1007"/>
      <c r="BR27" s="1042"/>
      <c r="BS27" s="759"/>
      <c r="BT27" s="759"/>
      <c r="BU27" s="759"/>
      <c r="BV27" s="768"/>
      <c r="BW27" s="1008"/>
      <c r="BX27" s="1007"/>
      <c r="BY27" s="1042"/>
      <c r="BZ27" s="759"/>
      <c r="CA27" s="759"/>
      <c r="CB27" s="759"/>
      <c r="CC27" s="768"/>
      <c r="CD27" s="1008"/>
      <c r="CE27" s="1007"/>
      <c r="CF27" s="1042"/>
      <c r="CG27" s="566"/>
      <c r="CH27" s="562"/>
      <c r="CI27" s="503"/>
      <c r="CJ27" s="503"/>
      <c r="CK27" s="503"/>
      <c r="CL27" s="503"/>
      <c r="CM27" s="503"/>
      <c r="CN27" s="503"/>
      <c r="CO27" s="503"/>
      <c r="CP27" s="503"/>
      <c r="CQ27" s="503"/>
      <c r="CR27" s="503"/>
      <c r="CS27" s="503"/>
    </row>
    <row r="28" spans="1:97" s="477" customFormat="1" ht="0.2" customHeight="1">
      <c r="A28" s="1235"/>
      <c r="B28" s="1235"/>
      <c r="C28" s="1235"/>
      <c r="D28" s="1235"/>
      <c r="E28" s="948"/>
      <c r="F28" s="944"/>
      <c r="G28" s="944"/>
      <c r="H28" s="944"/>
      <c r="I28" s="940"/>
      <c r="J28" s="937"/>
      <c r="K28" s="947"/>
      <c r="L28" s="540"/>
      <c r="M28" s="553"/>
      <c r="N28" s="551"/>
      <c r="O28" s="547"/>
      <c r="P28" s="547"/>
      <c r="Q28" s="547"/>
      <c r="R28" s="575"/>
      <c r="S28" s="566"/>
      <c r="T28" s="565"/>
      <c r="U28" s="551"/>
      <c r="V28" s="759"/>
      <c r="W28" s="759"/>
      <c r="X28" s="759"/>
      <c r="Y28" s="768"/>
      <c r="Z28" s="1008"/>
      <c r="AA28" s="1007"/>
      <c r="AB28" s="1001"/>
      <c r="AC28" s="759"/>
      <c r="AD28" s="759"/>
      <c r="AE28" s="759"/>
      <c r="AF28" s="768"/>
      <c r="AG28" s="1008"/>
      <c r="AH28" s="1007"/>
      <c r="AI28" s="1001"/>
      <c r="AJ28" s="759"/>
      <c r="AK28" s="759"/>
      <c r="AL28" s="759"/>
      <c r="AM28" s="768"/>
      <c r="AN28" s="1008"/>
      <c r="AO28" s="1007"/>
      <c r="AP28" s="1001"/>
      <c r="AQ28" s="759"/>
      <c r="AR28" s="759"/>
      <c r="AS28" s="759"/>
      <c r="AT28" s="768"/>
      <c r="AU28" s="1008"/>
      <c r="AV28" s="1007"/>
      <c r="AW28" s="1001"/>
      <c r="AX28" s="759"/>
      <c r="AY28" s="759"/>
      <c r="AZ28" s="759"/>
      <c r="BA28" s="768"/>
      <c r="BB28" s="1008"/>
      <c r="BC28" s="1007"/>
      <c r="BD28" s="1001"/>
      <c r="BE28" s="759"/>
      <c r="BF28" s="759"/>
      <c r="BG28" s="759"/>
      <c r="BH28" s="768"/>
      <c r="BI28" s="1008"/>
      <c r="BJ28" s="1007"/>
      <c r="BK28" s="1001"/>
      <c r="BL28" s="759"/>
      <c r="BM28" s="759"/>
      <c r="BN28" s="759"/>
      <c r="BO28" s="768"/>
      <c r="BP28" s="1008"/>
      <c r="BQ28" s="1007"/>
      <c r="BR28" s="1001"/>
      <c r="BS28" s="759"/>
      <c r="BT28" s="759"/>
      <c r="BU28" s="759"/>
      <c r="BV28" s="768"/>
      <c r="BW28" s="1008"/>
      <c r="BX28" s="1007"/>
      <c r="BY28" s="1001"/>
      <c r="BZ28" s="759"/>
      <c r="CA28" s="759"/>
      <c r="CB28" s="759"/>
      <c r="CC28" s="768"/>
      <c r="CD28" s="1008"/>
      <c r="CE28" s="1007"/>
      <c r="CF28" s="1001"/>
      <c r="CG28" s="566"/>
      <c r="CH28" s="562"/>
      <c r="CI28" s="503"/>
      <c r="CJ28" s="503"/>
      <c r="CK28" s="503"/>
      <c r="CL28" s="503"/>
      <c r="CM28" s="503"/>
      <c r="CN28" s="503"/>
      <c r="CO28" s="503"/>
      <c r="CP28" s="503"/>
      <c r="CQ28" s="503"/>
      <c r="CR28" s="503"/>
      <c r="CS28" s="503"/>
    </row>
    <row r="29" spans="1:97" ht="3" customHeight="1">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c r="BT29" s="487"/>
      <c r="BU29" s="487"/>
      <c r="BV29" s="487"/>
      <c r="BW29" s="487"/>
      <c r="BX29" s="487"/>
      <c r="BY29" s="487"/>
      <c r="BZ29" s="487"/>
      <c r="CA29" s="487"/>
      <c r="CB29" s="487"/>
      <c r="CC29" s="487"/>
      <c r="CD29" s="487"/>
      <c r="CE29" s="487"/>
      <c r="CF29" s="487"/>
    </row>
    <row r="30" spans="1:97" ht="123.75" customHeight="1">
      <c r="L30" s="1">
        <v>1</v>
      </c>
      <c r="M30" s="1199" t="s">
        <v>661</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c r="BU30" s="1199"/>
      <c r="BV30" s="1199"/>
      <c r="BW30" s="1199"/>
      <c r="BX30" s="1199"/>
      <c r="BY30" s="1199"/>
      <c r="BZ30" s="1199"/>
      <c r="CA30" s="1199"/>
      <c r="CB30" s="1199"/>
      <c r="CC30" s="1199"/>
      <c r="CD30" s="1199"/>
      <c r="CE30" s="1199"/>
      <c r="CF30" s="1199"/>
      <c r="CG30" s="1199"/>
      <c r="CH30" s="1199"/>
    </row>
  </sheetData>
  <sheetProtection password="FA9C" sheet="1" objects="1" scenarios="1" formatColumns="0" formatRows="0"/>
  <dataConsolidate leftLabels="1"/>
  <mergeCells count="156">
    <mergeCell ref="R24:R25"/>
    <mergeCell ref="S24:S25"/>
    <mergeCell ref="AA24:AA25"/>
    <mergeCell ref="AB24:AB25"/>
    <mergeCell ref="L5:T5"/>
    <mergeCell ref="O9:T9"/>
    <mergeCell ref="O10:T10"/>
    <mergeCell ref="O7:T7"/>
    <mergeCell ref="O8:T8"/>
    <mergeCell ref="L11:M11"/>
    <mergeCell ref="O11:T11"/>
    <mergeCell ref="O12:U12"/>
    <mergeCell ref="A18:A28"/>
    <mergeCell ref="O18:CG18"/>
    <mergeCell ref="B19:B28"/>
    <mergeCell ref="O19:CG19"/>
    <mergeCell ref="C20:C28"/>
    <mergeCell ref="S16:T16"/>
    <mergeCell ref="T24:T25"/>
    <mergeCell ref="U24:U25"/>
    <mergeCell ref="O20:CG20"/>
    <mergeCell ref="D21:D28"/>
    <mergeCell ref="O21:CG21"/>
    <mergeCell ref="E22:E27"/>
    <mergeCell ref="I22:I27"/>
    <mergeCell ref="F23:F26"/>
    <mergeCell ref="J23:J26"/>
    <mergeCell ref="O23:CG23"/>
    <mergeCell ref="V12:AB12"/>
    <mergeCell ref="V14:AA14"/>
    <mergeCell ref="AB14:AB16"/>
    <mergeCell ref="V15:V16"/>
    <mergeCell ref="W15:X15"/>
    <mergeCell ref="Y15:AA15"/>
    <mergeCell ref="Z16:AA16"/>
    <mergeCell ref="V11:AA11"/>
    <mergeCell ref="M30:CH30"/>
    <mergeCell ref="CH24:CH26"/>
    <mergeCell ref="L13:CG13"/>
    <mergeCell ref="L14:L16"/>
    <mergeCell ref="M14:M16"/>
    <mergeCell ref="O14:T14"/>
    <mergeCell ref="U14:U16"/>
    <mergeCell ref="CG14:CG16"/>
    <mergeCell ref="O15:O16"/>
    <mergeCell ref="P15:Q15"/>
    <mergeCell ref="R15:T15"/>
    <mergeCell ref="S17:T17"/>
    <mergeCell ref="CH13:CH16"/>
    <mergeCell ref="Z17:AA17"/>
    <mergeCell ref="Y24:Y25"/>
    <mergeCell ref="Z24:Z25"/>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BD24:BD25"/>
    <mergeCell ref="AX12:BD12"/>
    <mergeCell ref="AX14:BC14"/>
    <mergeCell ref="BD14:BD16"/>
    <mergeCell ref="AX15:AX16"/>
    <mergeCell ref="AY15:AZ15"/>
    <mergeCell ref="BA15:BC15"/>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R24:BR25"/>
    <mergeCell ref="BL12:BR12"/>
    <mergeCell ref="BL14:BQ14"/>
    <mergeCell ref="BR14:BR16"/>
    <mergeCell ref="BL15:BL16"/>
    <mergeCell ref="BM15:BN15"/>
    <mergeCell ref="BO15:BQ15"/>
    <mergeCell ref="BP16:BQ16"/>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CF24:CF25"/>
    <mergeCell ref="BZ12:CF12"/>
    <mergeCell ref="BZ14:CE14"/>
    <mergeCell ref="CF14:CF16"/>
    <mergeCell ref="BZ15:BZ16"/>
    <mergeCell ref="CA15:CB15"/>
    <mergeCell ref="CC15:CE15"/>
    <mergeCell ref="CD16:CE16"/>
  </mergeCells>
  <dataValidations count="9">
    <dataValidation allowBlank="1" prompt="Для выбора выполните двойной щелчок левой клавиши мыши по соответствующей ячейке." sqref="WYE983062:WYP983068 LS26:MD28 VO26:VZ28 AFK26:AFV28 APG26:APR28 AZC26:AZN28 BIY26:BJJ28 BSU26:BTF28 CCQ26:CDB28 CMM26:CMX28 CWI26:CWT28 DGE26:DGP28 DQA26:DQL28 DZW26:EAH28 EJS26:EKD28 ETO26:ETZ28 FDK26:FDV28 FNG26:FNR28 FXC26:FXN28 GGY26:GHJ28 GQU26:GRF28 HAQ26:HBB28 HKM26:HKX28 HUI26:HUT28 IEE26:IEP28 IOA26:IOL28 IXW26:IYH28 JHS26:JID28 JRO26:JRZ28 KBK26:KBV28 KLG26:KLR28 KVC26:KVN28 LEY26:LFJ28 LOU26:LPF28 LYQ26:LZB28 MIM26:MIX28 MSI26:MST28 NCE26:NCP28 NMA26:NML28 NVW26:NWH28 OFS26:OGD28 OPO26:OPZ28 OZK26:OZV28 PJG26:PJR28 PTC26:PTN28 QCY26:QDJ28 QMU26:QNF28 QWQ26:QXB28 RGM26:RGX28 RQI26:RQT28 SAE26:SAP28 SKA26:SKL28 STW26:SUH28 TDS26:TED28 TNO26:TNZ28 TXK26:TXV28 UHG26:UHR28 URC26:URN28 VAY26:VBJ28 VKU26:VLF28 VUQ26:VVB28 WEM26:WEX28 WOI26:WOT28 WYE26:WYP28 LS65558:MD65564 VO65558:VZ65564 AFK65558:AFV65564 APG65558:APR65564 AZC65558:AZN65564 BIY65558:BJJ65564 BSU65558:BTF65564 CCQ65558:CDB65564 CMM65558:CMX65564 CWI65558:CWT65564 DGE65558:DGP65564 DQA65558:DQL65564 DZW65558:EAH65564 EJS65558:EKD65564 ETO65558:ETZ65564 FDK65558:FDV65564 FNG65558:FNR65564 FXC65558:FXN65564 GGY65558:GHJ65564 GQU65558:GRF65564 HAQ65558:HBB65564 HKM65558:HKX65564 HUI65558:HUT65564 IEE65558:IEP65564 IOA65558:IOL65564 IXW65558:IYH65564 JHS65558:JID65564 JRO65558:JRZ65564 KBK65558:KBV65564 KLG65558:KLR65564 KVC65558:KVN65564 LEY65558:LFJ65564 LOU65558:LPF65564 LYQ65558:LZB65564 MIM65558:MIX65564 MSI65558:MST65564 NCE65558:NCP65564 NMA65558:NML65564 NVW65558:NWH65564 OFS65558:OGD65564 OPO65558:OPZ65564 OZK65558:OZV65564 PJG65558:PJR65564 PTC65558:PTN65564 QCY65558:QDJ65564 QMU65558:QNF65564 QWQ65558:QXB65564 RGM65558:RGX65564 RQI65558:RQT65564 SAE65558:SAP65564 SKA65558:SKL65564 STW65558:SUH65564 TDS65558:TED65564 TNO65558:TNZ65564 TXK65558:TXV65564 UHG65558:UHR65564 URC65558:URN65564 VAY65558:VBJ65564 VKU65558:VLF65564 VUQ65558:VVB65564 WEM65558:WEX65564 WOI65558:WOT65564 WYE65558:WYP65564 LS131094:MD131100 VO131094:VZ131100 AFK131094:AFV131100 APG131094:APR131100 AZC131094:AZN131100 BIY131094:BJJ131100 BSU131094:BTF131100 CCQ131094:CDB131100 CMM131094:CMX131100 CWI131094:CWT131100 DGE131094:DGP131100 DQA131094:DQL131100 DZW131094:EAH131100 EJS131094:EKD131100 ETO131094:ETZ131100 FDK131094:FDV131100 FNG131094:FNR131100 FXC131094:FXN131100 GGY131094:GHJ131100 GQU131094:GRF131100 HAQ131094:HBB131100 HKM131094:HKX131100 HUI131094:HUT131100 IEE131094:IEP131100 IOA131094:IOL131100 IXW131094:IYH131100 JHS131094:JID131100 JRO131094:JRZ131100 KBK131094:KBV131100 KLG131094:KLR131100 KVC131094:KVN131100 LEY131094:LFJ131100 LOU131094:LPF131100 LYQ131094:LZB131100 MIM131094:MIX131100 MSI131094:MST131100 NCE131094:NCP131100 NMA131094:NML131100 NVW131094:NWH131100 OFS131094:OGD131100 OPO131094:OPZ131100 OZK131094:OZV131100 PJG131094:PJR131100 PTC131094:PTN131100 QCY131094:QDJ131100 QMU131094:QNF131100 QWQ131094:QXB131100 RGM131094:RGX131100 RQI131094:RQT131100 SAE131094:SAP131100 SKA131094:SKL131100 STW131094:SUH131100 TDS131094:TED131100 TNO131094:TNZ131100 TXK131094:TXV131100 UHG131094:UHR131100 URC131094:URN131100 VAY131094:VBJ131100 VKU131094:VLF131100 VUQ131094:VVB131100 WEM131094:WEX131100 WOI131094:WOT131100 WYE131094:WYP131100 LS196630:MD196636 VO196630:VZ196636 AFK196630:AFV196636 APG196630:APR196636 AZC196630:AZN196636 BIY196630:BJJ196636 BSU196630:BTF196636 CCQ196630:CDB196636 CMM196630:CMX196636 CWI196630:CWT196636 DGE196630:DGP196636 DQA196630:DQL196636 DZW196630:EAH196636 EJS196630:EKD196636 ETO196630:ETZ196636 FDK196630:FDV196636 FNG196630:FNR196636 FXC196630:FXN196636 GGY196630:GHJ196636 GQU196630:GRF196636 HAQ196630:HBB196636 HKM196630:HKX196636 HUI196630:HUT196636 IEE196630:IEP196636 IOA196630:IOL196636 IXW196630:IYH196636 JHS196630:JID196636 JRO196630:JRZ196636 KBK196630:KBV196636 KLG196630:KLR196636 KVC196630:KVN196636 LEY196630:LFJ196636 LOU196630:LPF196636 LYQ196630:LZB196636 MIM196630:MIX196636 MSI196630:MST196636 NCE196630:NCP196636 NMA196630:NML196636 NVW196630:NWH196636 OFS196630:OGD196636 OPO196630:OPZ196636 OZK196630:OZV196636 PJG196630:PJR196636 PTC196630:PTN196636 QCY196630:QDJ196636 QMU196630:QNF196636 QWQ196630:QXB196636 RGM196630:RGX196636 RQI196630:RQT196636 SAE196630:SAP196636 SKA196630:SKL196636 STW196630:SUH196636 TDS196630:TED196636 TNO196630:TNZ196636 TXK196630:TXV196636 UHG196630:UHR196636 URC196630:URN196636 VAY196630:VBJ196636 VKU196630:VLF196636 VUQ196630:VVB196636 WEM196630:WEX196636 WOI196630:WOT196636 WYE196630:WYP196636 LS262166:MD262172 VO262166:VZ262172 AFK262166:AFV262172 APG262166:APR262172 AZC262166:AZN262172 BIY262166:BJJ262172 BSU262166:BTF262172 CCQ262166:CDB262172 CMM262166:CMX262172 CWI262166:CWT262172 DGE262166:DGP262172 DQA262166:DQL262172 DZW262166:EAH262172 EJS262166:EKD262172 ETO262166:ETZ262172 FDK262166:FDV262172 FNG262166:FNR262172 FXC262166:FXN262172 GGY262166:GHJ262172 GQU262166:GRF262172 HAQ262166:HBB262172 HKM262166:HKX262172 HUI262166:HUT262172 IEE262166:IEP262172 IOA262166:IOL262172 IXW262166:IYH262172 JHS262166:JID262172 JRO262166:JRZ262172 KBK262166:KBV262172 KLG262166:KLR262172 KVC262166:KVN262172 LEY262166:LFJ262172 LOU262166:LPF262172 LYQ262166:LZB262172 MIM262166:MIX262172 MSI262166:MST262172 NCE262166:NCP262172 NMA262166:NML262172 NVW262166:NWH262172 OFS262166:OGD262172 OPO262166:OPZ262172 OZK262166:OZV262172 PJG262166:PJR262172 PTC262166:PTN262172 QCY262166:QDJ262172 QMU262166:QNF262172 QWQ262166:QXB262172 RGM262166:RGX262172 RQI262166:RQT262172 SAE262166:SAP262172 SKA262166:SKL262172 STW262166:SUH262172 TDS262166:TED262172 TNO262166:TNZ262172 TXK262166:TXV262172 UHG262166:UHR262172 URC262166:URN262172 VAY262166:VBJ262172 VKU262166:VLF262172 VUQ262166:VVB262172 WEM262166:WEX262172 WOI262166:WOT262172 WYE262166:WYP262172 LS327702:MD327708 VO327702:VZ327708 AFK327702:AFV327708 APG327702:APR327708 AZC327702:AZN327708 BIY327702:BJJ327708 BSU327702:BTF327708 CCQ327702:CDB327708 CMM327702:CMX327708 CWI327702:CWT327708 DGE327702:DGP327708 DQA327702:DQL327708 DZW327702:EAH327708 EJS327702:EKD327708 ETO327702:ETZ327708 FDK327702:FDV327708 FNG327702:FNR327708 FXC327702:FXN327708 GGY327702:GHJ327708 GQU327702:GRF327708 HAQ327702:HBB327708 HKM327702:HKX327708 HUI327702:HUT327708 IEE327702:IEP327708 IOA327702:IOL327708 IXW327702:IYH327708 JHS327702:JID327708 JRO327702:JRZ327708 KBK327702:KBV327708 KLG327702:KLR327708 KVC327702:KVN327708 LEY327702:LFJ327708 LOU327702:LPF327708 LYQ327702:LZB327708 MIM327702:MIX327708 MSI327702:MST327708 NCE327702:NCP327708 NMA327702:NML327708 NVW327702:NWH327708 OFS327702:OGD327708 OPO327702:OPZ327708 OZK327702:OZV327708 PJG327702:PJR327708 PTC327702:PTN327708 QCY327702:QDJ327708 QMU327702:QNF327708 QWQ327702:QXB327708 RGM327702:RGX327708 RQI327702:RQT327708 SAE327702:SAP327708 SKA327702:SKL327708 STW327702:SUH327708 TDS327702:TED327708 TNO327702:TNZ327708 TXK327702:TXV327708 UHG327702:UHR327708 URC327702:URN327708 VAY327702:VBJ327708 VKU327702:VLF327708 VUQ327702:VVB327708 WEM327702:WEX327708 WOI327702:WOT327708 WYE327702:WYP327708 LS393238:MD393244 VO393238:VZ393244 AFK393238:AFV393244 APG393238:APR393244 AZC393238:AZN393244 BIY393238:BJJ393244 BSU393238:BTF393244 CCQ393238:CDB393244 CMM393238:CMX393244 CWI393238:CWT393244 DGE393238:DGP393244 DQA393238:DQL393244 DZW393238:EAH393244 EJS393238:EKD393244 ETO393238:ETZ393244 FDK393238:FDV393244 FNG393238:FNR393244 FXC393238:FXN393244 GGY393238:GHJ393244 GQU393238:GRF393244 HAQ393238:HBB393244 HKM393238:HKX393244 HUI393238:HUT393244 IEE393238:IEP393244 IOA393238:IOL393244 IXW393238:IYH393244 JHS393238:JID393244 JRO393238:JRZ393244 KBK393238:KBV393244 KLG393238:KLR393244 KVC393238:KVN393244 LEY393238:LFJ393244 LOU393238:LPF393244 LYQ393238:LZB393244 MIM393238:MIX393244 MSI393238:MST393244 NCE393238:NCP393244 NMA393238:NML393244 NVW393238:NWH393244 OFS393238:OGD393244 OPO393238:OPZ393244 OZK393238:OZV393244 PJG393238:PJR393244 PTC393238:PTN393244 QCY393238:QDJ393244 QMU393238:QNF393244 QWQ393238:QXB393244 RGM393238:RGX393244 RQI393238:RQT393244 SAE393238:SAP393244 SKA393238:SKL393244 STW393238:SUH393244 TDS393238:TED393244 TNO393238:TNZ393244 TXK393238:TXV393244 UHG393238:UHR393244 URC393238:URN393244 VAY393238:VBJ393244 VKU393238:VLF393244 VUQ393238:VVB393244 WEM393238:WEX393244 WOI393238:WOT393244 WYE393238:WYP393244 LS458774:MD458780 VO458774:VZ458780 AFK458774:AFV458780 APG458774:APR458780 AZC458774:AZN458780 BIY458774:BJJ458780 BSU458774:BTF458780 CCQ458774:CDB458780 CMM458774:CMX458780 CWI458774:CWT458780 DGE458774:DGP458780 DQA458774:DQL458780 DZW458774:EAH458780 EJS458774:EKD458780 ETO458774:ETZ458780 FDK458774:FDV458780 FNG458774:FNR458780 FXC458774:FXN458780 GGY458774:GHJ458780 GQU458774:GRF458780 HAQ458774:HBB458780 HKM458774:HKX458780 HUI458774:HUT458780 IEE458774:IEP458780 IOA458774:IOL458780 IXW458774:IYH458780 JHS458774:JID458780 JRO458774:JRZ458780 KBK458774:KBV458780 KLG458774:KLR458780 KVC458774:KVN458780 LEY458774:LFJ458780 LOU458774:LPF458780 LYQ458774:LZB458780 MIM458774:MIX458780 MSI458774:MST458780 NCE458774:NCP458780 NMA458774:NML458780 NVW458774:NWH458780 OFS458774:OGD458780 OPO458774:OPZ458780 OZK458774:OZV458780 PJG458774:PJR458780 PTC458774:PTN458780 QCY458774:QDJ458780 QMU458774:QNF458780 QWQ458774:QXB458780 RGM458774:RGX458780 RQI458774:RQT458780 SAE458774:SAP458780 SKA458774:SKL458780 STW458774:SUH458780 TDS458774:TED458780 TNO458774:TNZ458780 TXK458774:TXV458780 UHG458774:UHR458780 URC458774:URN458780 VAY458774:VBJ458780 VKU458774:VLF458780 VUQ458774:VVB458780 WEM458774:WEX458780 WOI458774:WOT458780 WYE458774:WYP458780 LS524310:MD524316 VO524310:VZ524316 AFK524310:AFV524316 APG524310:APR524316 AZC524310:AZN524316 BIY524310:BJJ524316 BSU524310:BTF524316 CCQ524310:CDB524316 CMM524310:CMX524316 CWI524310:CWT524316 DGE524310:DGP524316 DQA524310:DQL524316 DZW524310:EAH524316 EJS524310:EKD524316 ETO524310:ETZ524316 FDK524310:FDV524316 FNG524310:FNR524316 FXC524310:FXN524316 GGY524310:GHJ524316 GQU524310:GRF524316 HAQ524310:HBB524316 HKM524310:HKX524316 HUI524310:HUT524316 IEE524310:IEP524316 IOA524310:IOL524316 IXW524310:IYH524316 JHS524310:JID524316 JRO524310:JRZ524316 KBK524310:KBV524316 KLG524310:KLR524316 KVC524310:KVN524316 LEY524310:LFJ524316 LOU524310:LPF524316 LYQ524310:LZB524316 MIM524310:MIX524316 MSI524310:MST524316 NCE524310:NCP524316 NMA524310:NML524316 NVW524310:NWH524316 OFS524310:OGD524316 OPO524310:OPZ524316 OZK524310:OZV524316 PJG524310:PJR524316 PTC524310:PTN524316 QCY524310:QDJ524316 QMU524310:QNF524316 QWQ524310:QXB524316 RGM524310:RGX524316 RQI524310:RQT524316 SAE524310:SAP524316 SKA524310:SKL524316 STW524310:SUH524316 TDS524310:TED524316 TNO524310:TNZ524316 TXK524310:TXV524316 UHG524310:UHR524316 URC524310:URN524316 VAY524310:VBJ524316 VKU524310:VLF524316 VUQ524310:VVB524316 WEM524310:WEX524316 WOI524310:WOT524316 WYE524310:WYP524316 LS589846:MD589852 VO589846:VZ589852 AFK589846:AFV589852 APG589846:APR589852 AZC589846:AZN589852 BIY589846:BJJ589852 BSU589846:BTF589852 CCQ589846:CDB589852 CMM589846:CMX589852 CWI589846:CWT589852 DGE589846:DGP589852 DQA589846:DQL589852 DZW589846:EAH589852 EJS589846:EKD589852 ETO589846:ETZ589852 FDK589846:FDV589852 FNG589846:FNR589852 FXC589846:FXN589852 GGY589846:GHJ589852 GQU589846:GRF589852 HAQ589846:HBB589852 HKM589846:HKX589852 HUI589846:HUT589852 IEE589846:IEP589852 IOA589846:IOL589852 IXW589846:IYH589852 JHS589846:JID589852 JRO589846:JRZ589852 KBK589846:KBV589852 KLG589846:KLR589852 KVC589846:KVN589852 LEY589846:LFJ589852 LOU589846:LPF589852 LYQ589846:LZB589852 MIM589846:MIX589852 MSI589846:MST589852 NCE589846:NCP589852 NMA589846:NML589852 NVW589846:NWH589852 OFS589846:OGD589852 OPO589846:OPZ589852 OZK589846:OZV589852 PJG589846:PJR589852 PTC589846:PTN589852 QCY589846:QDJ589852 QMU589846:QNF589852 QWQ589846:QXB589852 RGM589846:RGX589852 RQI589846:RQT589852 SAE589846:SAP589852 SKA589846:SKL589852 STW589846:SUH589852 TDS589846:TED589852 TNO589846:TNZ589852 TXK589846:TXV589852 UHG589846:UHR589852 URC589846:URN589852 VAY589846:VBJ589852 VKU589846:VLF589852 VUQ589846:VVB589852 WEM589846:WEX589852 WOI589846:WOT589852 WYE589846:WYP589852 LS655382:MD655388 VO655382:VZ655388 AFK655382:AFV655388 APG655382:APR655388 AZC655382:AZN655388 BIY655382:BJJ655388 BSU655382:BTF655388 CCQ655382:CDB655388 CMM655382:CMX655388 CWI655382:CWT655388 DGE655382:DGP655388 DQA655382:DQL655388 DZW655382:EAH655388 EJS655382:EKD655388 ETO655382:ETZ655388 FDK655382:FDV655388 FNG655382:FNR655388 FXC655382:FXN655388 GGY655382:GHJ655388 GQU655382:GRF655388 HAQ655382:HBB655388 HKM655382:HKX655388 HUI655382:HUT655388 IEE655382:IEP655388 IOA655382:IOL655388 IXW655382:IYH655388 JHS655382:JID655388 JRO655382:JRZ655388 KBK655382:KBV655388 KLG655382:KLR655388 KVC655382:KVN655388 LEY655382:LFJ655388 LOU655382:LPF655388 LYQ655382:LZB655388 MIM655382:MIX655388 MSI655382:MST655388 NCE655382:NCP655388 NMA655382:NML655388 NVW655382:NWH655388 OFS655382:OGD655388 OPO655382:OPZ655388 OZK655382:OZV655388 PJG655382:PJR655388 PTC655382:PTN655388 QCY655382:QDJ655388 QMU655382:QNF655388 QWQ655382:QXB655388 RGM655382:RGX655388 RQI655382:RQT655388 SAE655382:SAP655388 SKA655382:SKL655388 STW655382:SUH655388 TDS655382:TED655388 TNO655382:TNZ655388 TXK655382:TXV655388 UHG655382:UHR655388 URC655382:URN655388 VAY655382:VBJ655388 VKU655382:VLF655388 VUQ655382:VVB655388 WEM655382:WEX655388 WOI655382:WOT655388 WYE655382:WYP655388 LS720918:MD720924 VO720918:VZ720924 AFK720918:AFV720924 APG720918:APR720924 AZC720918:AZN720924 BIY720918:BJJ720924 BSU720918:BTF720924 CCQ720918:CDB720924 CMM720918:CMX720924 CWI720918:CWT720924 DGE720918:DGP720924 DQA720918:DQL720924 DZW720918:EAH720924 EJS720918:EKD720924 ETO720918:ETZ720924 FDK720918:FDV720924 FNG720918:FNR720924 FXC720918:FXN720924 GGY720918:GHJ720924 GQU720918:GRF720924 HAQ720918:HBB720924 HKM720918:HKX720924 HUI720918:HUT720924 IEE720918:IEP720924 IOA720918:IOL720924 IXW720918:IYH720924 JHS720918:JID720924 JRO720918:JRZ720924 KBK720918:KBV720924 KLG720918:KLR720924 KVC720918:KVN720924 LEY720918:LFJ720924 LOU720918:LPF720924 LYQ720918:LZB720924 MIM720918:MIX720924 MSI720918:MST720924 NCE720918:NCP720924 NMA720918:NML720924 NVW720918:NWH720924 OFS720918:OGD720924 OPO720918:OPZ720924 OZK720918:OZV720924 PJG720918:PJR720924 PTC720918:PTN720924 QCY720918:QDJ720924 QMU720918:QNF720924 QWQ720918:QXB720924 RGM720918:RGX720924 RQI720918:RQT720924 SAE720918:SAP720924 SKA720918:SKL720924 STW720918:SUH720924 TDS720918:TED720924 TNO720918:TNZ720924 TXK720918:TXV720924 UHG720918:UHR720924 URC720918:URN720924 VAY720918:VBJ720924 VKU720918:VLF720924 VUQ720918:VVB720924 WEM720918:WEX720924 WOI720918:WOT720924 WYE720918:WYP720924 LS786454:MD786460 VO786454:VZ786460 AFK786454:AFV786460 APG786454:APR786460 AZC786454:AZN786460 BIY786454:BJJ786460 BSU786454:BTF786460 CCQ786454:CDB786460 CMM786454:CMX786460 CWI786454:CWT786460 DGE786454:DGP786460 DQA786454:DQL786460 DZW786454:EAH786460 EJS786454:EKD786460 ETO786454:ETZ786460 FDK786454:FDV786460 FNG786454:FNR786460 FXC786454:FXN786460 GGY786454:GHJ786460 GQU786454:GRF786460 HAQ786454:HBB786460 HKM786454:HKX786460 HUI786454:HUT786460 IEE786454:IEP786460 IOA786454:IOL786460 IXW786454:IYH786460 JHS786454:JID786460 JRO786454:JRZ786460 KBK786454:KBV786460 KLG786454:KLR786460 KVC786454:KVN786460 LEY786454:LFJ786460 LOU786454:LPF786460 LYQ786454:LZB786460 MIM786454:MIX786460 MSI786454:MST786460 NCE786454:NCP786460 NMA786454:NML786460 NVW786454:NWH786460 OFS786454:OGD786460 OPO786454:OPZ786460 OZK786454:OZV786460 PJG786454:PJR786460 PTC786454:PTN786460 QCY786454:QDJ786460 QMU786454:QNF786460 QWQ786454:QXB786460 RGM786454:RGX786460 RQI786454:RQT786460 SAE786454:SAP786460 SKA786454:SKL786460 STW786454:SUH786460 TDS786454:TED786460 TNO786454:TNZ786460 TXK786454:TXV786460 UHG786454:UHR786460 URC786454:URN786460 VAY786454:VBJ786460 VKU786454:VLF786460 VUQ786454:VVB786460 WEM786454:WEX786460 WOI786454:WOT786460 WYE786454:WYP786460 LS851990:MD851996 VO851990:VZ851996 AFK851990:AFV851996 APG851990:APR851996 AZC851990:AZN851996 BIY851990:BJJ851996 BSU851990:BTF851996 CCQ851990:CDB851996 CMM851990:CMX851996 CWI851990:CWT851996 DGE851990:DGP851996 DQA851990:DQL851996 DZW851990:EAH851996 EJS851990:EKD851996 ETO851990:ETZ851996 FDK851990:FDV851996 FNG851990:FNR851996 FXC851990:FXN851996 GGY851990:GHJ851996 GQU851990:GRF851996 HAQ851990:HBB851996 HKM851990:HKX851996 HUI851990:HUT851996 IEE851990:IEP851996 IOA851990:IOL851996 IXW851990:IYH851996 JHS851990:JID851996 JRO851990:JRZ851996 KBK851990:KBV851996 KLG851990:KLR851996 KVC851990:KVN851996 LEY851990:LFJ851996 LOU851990:LPF851996 LYQ851990:LZB851996 MIM851990:MIX851996 MSI851990:MST851996 NCE851990:NCP851996 NMA851990:NML851996 NVW851990:NWH851996 OFS851990:OGD851996 OPO851990:OPZ851996 OZK851990:OZV851996 PJG851990:PJR851996 PTC851990:PTN851996 QCY851990:QDJ851996 QMU851990:QNF851996 QWQ851990:QXB851996 RGM851990:RGX851996 RQI851990:RQT851996 SAE851990:SAP851996 SKA851990:SKL851996 STW851990:SUH851996 TDS851990:TED851996 TNO851990:TNZ851996 TXK851990:TXV851996 UHG851990:UHR851996 URC851990:URN851996 VAY851990:VBJ851996 VKU851990:VLF851996 VUQ851990:VVB851996 WEM851990:WEX851996 WOI851990:WOT851996 WYE851990:WYP851996 LS917526:MD917532 VO917526:VZ917532 AFK917526:AFV917532 APG917526:APR917532 AZC917526:AZN917532 BIY917526:BJJ917532 BSU917526:BTF917532 CCQ917526:CDB917532 CMM917526:CMX917532 CWI917526:CWT917532 DGE917526:DGP917532 DQA917526:DQL917532 DZW917526:EAH917532 EJS917526:EKD917532 ETO917526:ETZ917532 FDK917526:FDV917532 FNG917526:FNR917532 FXC917526:FXN917532 GGY917526:GHJ917532 GQU917526:GRF917532 HAQ917526:HBB917532 HKM917526:HKX917532 HUI917526:HUT917532 IEE917526:IEP917532 IOA917526:IOL917532 IXW917526:IYH917532 JHS917526:JID917532 JRO917526:JRZ917532 KBK917526:KBV917532 KLG917526:KLR917532 KVC917526:KVN917532 LEY917526:LFJ917532 LOU917526:LPF917532 LYQ917526:LZB917532 MIM917526:MIX917532 MSI917526:MST917532 NCE917526:NCP917532 NMA917526:NML917532 NVW917526:NWH917532 OFS917526:OGD917532 OPO917526:OPZ917532 OZK917526:OZV917532 PJG917526:PJR917532 PTC917526:PTN917532 QCY917526:QDJ917532 QMU917526:QNF917532 QWQ917526:QXB917532 RGM917526:RGX917532 RQI917526:RQT917532 SAE917526:SAP917532 SKA917526:SKL917532 STW917526:SUH917532 TDS917526:TED917532 TNO917526:TNZ917532 TXK917526:TXV917532 UHG917526:UHR917532 URC917526:URN917532 VAY917526:VBJ917532 VKU917526:VLF917532 VUQ917526:VVB917532 WEM917526:WEX917532 WOI917526:WOT917532 WYE917526:WYP917532 LS983062:MD983068 VO983062:VZ983068 AFK983062:AFV983068 APG983062:APR983068 AZC983062:AZN983068 BIY983062:BJJ983068 BSU983062:BTF983068 CCQ983062:CDB983068 CMM983062:CMX983068 CWI983062:CWT983068 DGE983062:DGP983068 DQA983062:DQL983068 DZW983062:EAH983068 EJS983062:EKD983068 ETO983062:ETZ983068 FDK983062:FDV983068 FNG983062:FNR983068 FXC983062:FXN983068 GGY983062:GHJ983068 GQU983062:GRF983068 HAQ983062:HBB983068 HKM983062:HKX983068 HUI983062:HUT983068 IEE983062:IEP983068 IOA983062:IOL983068 IXW983062:IYH983068 JHS983062:JID983068 JRO983062:JRZ983068 KBK983062:KBV983068 KLG983062:KLR983068 KVC983062:KVN983068 LEY983062:LFJ983068 LOU983062:LPF983068 LYQ983062:LZB983068 MIM983062:MIX983068 MSI983062:MST983068 NCE983062:NCP983068 NMA983062:NML983068 NVW983062:NWH983068 OFS983062:OGD983068 OPO983062:OPZ983068 OZK983062:OZV983068 PJG983062:PJR983068 PTC983062:PTN983068 QCY983062:QDJ983068 QMU983062:QNF983068 QWQ983062:QXB983068 RGM983062:RGX983068 RQI983062:RQT983068 SAE983062:SAP983068 SKA983062:SKL983068 STW983062:SUH983068 TDS983062:TED983068 TNO983062:TNZ983068 TXK983062:TXV983068 UHG983062:UHR983068 URC983062:URN983068 VAY983062:VBJ983068 VKU983062:VLF983068 VUQ983062:VVB983068 WEM983062:WEX983068 WOI983062:WOT983068 CH27:CH28 L26:CG28 L983062:CH983068 L917526:CH917532 L851990:CH851996 L786454:CH786460 L720918:CH720924 L655382:CH655388 L589846:CH589852 L524310:CH524316 L458774:CH458780 L393238:CH393244 L327702:CH327708 L262166:CH262172 L196630:CH196636 L131094:CH131100 L65558:CH65564"/>
    <dataValidation type="list" allowBlank="1" showInputMessage="1" errorTitle="Ошибка" error="Выберите значение из списка" prompt="Выберите значение из списка" sqref="WYH983059 LV23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WYP983054:WYP983060 VZ18:VZ24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MD18:MD24">
      <formula1>900</formula1>
    </dataValidation>
    <dataValidation type="list" allowBlank="1" showInputMessage="1" showErrorMessage="1" errorTitle="Ошибка" error="Выберите значение из списка" sqref="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WYK983060:WYK983061 WYM983060:WYM983061 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R24:R25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AT65556:AT65557 AT131092:AT131093 AT196628:AT196629 AT262164:AT262165 AT327700:AT327701 AT393236:AT393237 AT458772:AT458773 AT524308:AT524309 AT589844:AT589845 AT655380:AT655381 AT720916:AT720917 AT786452:AT786453 AT851988:AT851989 AT917524:AT917525 AT983060:AT983061 AV65556:AV65557 AV131092:AV131093 AV196628:AV196629 AV262164:AV262165 AV327700:AV327701 AV393236:AV393237 AV458772:AV458773 AV524308:AV524309 AV589844:AV589845 AV655380:AV655381 AV720916:AV720917 AV786452:AV786453 AV851988:AV851989 AV917524:AV917525 AV983060:AV983061 AT24:AT25 AV24:AV25 BA65556:BA65557 BA131092:BA131093 BA196628:BA196629 BA262164:BA262165 BA327700:BA327701 BA393236:BA393237 BA458772:BA458773 BA524308:BA524309 BA589844:BA589845 BA655380:BA655381 BA720916:BA720917 BA786452:BA786453 BA851988:BA851989 BA917524:BA917525 BA983060:BA983061 BC65556:BC65557 BC131092:BC131093 BC196628:BC196629 BC262164:BC262165 BC327700:BC327701 BC393236:BC393237 BC458772:BC458773 BC524308:BC524309 BC589844:BC589845 BC655380:BC655381 BC720916:BC720917 BC786452:BC786453 BC851988:BC851989 BC917524:BC917525 BC983060:BC983061 BA24:BA25 BC24:BC25 BH65556:BH65557 BH131092:BH131093 BH196628:BH196629 BH262164:BH262165 BH327700:BH327701 BH393236:BH393237 BH458772:BH458773 BH524308:BH524309 BH589844:BH589845 BH655380:BH655381 BH720916:BH720917 BH786452:BH786453 BH851988:BH851989 BH917524:BH917525 BH983060:BH983061 BJ65556:BJ65557 BJ131092:BJ131093 BJ196628:BJ196629 BJ262164:BJ262165 BJ327700:BJ327701 BJ393236:BJ393237 BJ458772:BJ458773 BJ524308:BJ524309 BJ589844:BJ589845 BJ655380:BJ655381 BJ720916:BJ720917 BJ786452:BJ786453 BJ851988:BJ851989 BJ917524:BJ917525 BJ983060:BJ983061 BH24:BH25 BJ24:BJ25 BO65556:BO65557 BO131092:BO131093 BO196628:BO196629 BO262164:BO262165 BO327700:BO327701 BO393236:BO393237 BO458772:BO458773 BO524308:BO524309 BO589844:BO589845 BO655380:BO655381 BO720916:BO720917 BO786452:BO786453 BO851988:BO851989 BO917524:BO917525 BO983060:BO983061 BQ65556:BQ65557 BQ131092:BQ131093 BQ196628:BQ196629 BQ262164:BQ262165 BQ327700:BQ327701 BQ393236:BQ393237 BQ458772:BQ458773 BQ524308:BQ524309 BQ589844:BQ589845 BQ655380:BQ655381 BQ720916:BQ720917 BQ786452:BQ786453 BQ851988:BQ851989 BQ917524:BQ917525 BQ983060:BQ983061 BO24:BO25 BQ24:BQ25 BV65556:BV65557 BV131092:BV131093 BV196628:BV196629 BV262164:BV262165 BV327700:BV327701 BV393236:BV393237 BV458772:BV458773 BV524308:BV524309 BV589844:BV589845 BV655380:BV655381 BV720916:BV720917 BV786452:BV786453 BV851988:BV851989 BV917524:BV917525 BV983060:BV983061 BX65556:BX65557 BX131092:BX131093 BX196628:BX196629 BX262164:BX262165 BX327700:BX327701 BX393236:BX393237 BX458772:BX458773 BX524308:BX524309 BX589844:BX589845 BX655380:BX655381 BX720916:BX720917 BX786452:BX786453 BX851988:BX851989 BX917524:BX917525 BX983060:BX983061 BV24:BV25 BX24:BX25 CC65556:CC65557 CC131092:CC131093 CC196628:CC196629 CC262164:CC262165 CC327700:CC327701 CC393236:CC393237 CC458772:CC458773 CC524308:CC524309 CC589844:CC589845 CC655380:CC655381 CC720916:CC720917 CC786452:CC786453 CC851988:CC851989 CC917524:CC917525 CC983060:CC983061 CE65556:CE65557 CE131092:CE131093 CE196628:CE196629 CE262164:CE262165 CE327700:CE327701 CE393236:CE393237 CE458772:CE458773 CE524308:CE524309 CE589844:CE589845 CE655380:CE655381 CE720916:CE720917 CE786452:CE786453 CE851988:CE851989 CE917524:CE917525 CE983060:CE983061 CC24:CC25 CE24:CE25"/>
    <dataValidation allowBlank="1" showInputMessage="1" showErrorMessage="1" prompt="Для выбора выполните двойной щелчок левой клавиши мыши по соответствующей ячейке." sqref="U65556 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MB24 VX24 AFT24 APP24 AZL24 BJH24 BTD24 CCZ24 CMV24 CWR24 DGN24 DQJ24 EAF24 EKB24 ETX24 FDT24 FNP24 FXL24 GHH24 GRD24 HAZ24 HKV24 HUR24 IEN24 IOJ24 IYF24 JIB24 JRX24 KBT24 KLP24 KVL24 LFH24 LPD24 LYZ24 MIV24 MSR24 NCN24 NMJ24 NWF24 OGB24 OPX24 OZT24 PJP24 PTL24 QDH24 QND24 QWZ24 RGV24 RQR24 SAN24 SKJ24 SUF24 TEB24 TNX24 TXT24 UHP24 URL24 VBH24 VLD24 VUZ24 WEV24 WOR24 WYN24 WYN983060 U131092 MB65556 VX65556 AFT65556 APP65556 AZL65556 BJH65556 BTD65556 CCZ65556 CMV65556 CWR65556 DGN65556 DQJ65556 EAF65556 EKB65556 ETX65556 FDT65556 FNP65556 FXL65556 GHH65556 GRD65556 HAZ65556 HKV65556 HUR65556 IEN65556 IOJ65556 IYF65556 JIB65556 JRX65556 KBT65556 KLP65556 KVL65556 LFH65556 LPD65556 LYZ65556 MIV65556 MSR65556 NCN65556 NMJ65556 NWF65556 OGB65556 OPX65556 OZT65556 PJP65556 PTL65556 QDH65556 QND65556 QWZ65556 RGV65556 RQR65556 SAN65556 SKJ65556 SUF65556 TEB65556 TNX65556 TXT65556 UHP65556 URL65556 VBH65556 VLD65556 VUZ65556 WEV65556 WOR65556 WYN65556 U196628 MB131092 VX131092 AFT131092 APP131092 AZL131092 BJH131092 BTD131092 CCZ131092 CMV131092 CWR131092 DGN131092 DQJ131092 EAF131092 EKB131092 ETX131092 FDT131092 FNP131092 FXL131092 GHH131092 GRD131092 HAZ131092 HKV131092 HUR131092 IEN131092 IOJ131092 IYF131092 JIB131092 JRX131092 KBT131092 KLP131092 KVL131092 LFH131092 LPD131092 LYZ131092 MIV131092 MSR131092 NCN131092 NMJ131092 NWF131092 OGB131092 OPX131092 OZT131092 PJP131092 PTL131092 QDH131092 QND131092 QWZ131092 RGV131092 RQR131092 SAN131092 SKJ131092 SUF131092 TEB131092 TNX131092 TXT131092 UHP131092 URL131092 VBH131092 VLD131092 VUZ131092 WEV131092 WOR131092 WYN131092 U262164 MB196628 VX196628 AFT196628 APP196628 AZL196628 BJH196628 BTD196628 CCZ196628 CMV196628 CWR196628 DGN196628 DQJ196628 EAF196628 EKB196628 ETX196628 FDT196628 FNP196628 FXL196628 GHH196628 GRD196628 HAZ196628 HKV196628 HUR196628 IEN196628 IOJ196628 IYF196628 JIB196628 JRX196628 KBT196628 KLP196628 KVL196628 LFH196628 LPD196628 LYZ196628 MIV196628 MSR196628 NCN196628 NMJ196628 NWF196628 OGB196628 OPX196628 OZT196628 PJP196628 PTL196628 QDH196628 QND196628 QWZ196628 RGV196628 RQR196628 SAN196628 SKJ196628 SUF196628 TEB196628 TNX196628 TXT196628 UHP196628 URL196628 VBH196628 VLD196628 VUZ196628 WEV196628 WOR196628 WYN196628 U327700 MB262164 VX262164 AFT262164 APP262164 AZL262164 BJH262164 BTD262164 CCZ262164 CMV262164 CWR262164 DGN262164 DQJ262164 EAF262164 EKB262164 ETX262164 FDT262164 FNP262164 FXL262164 GHH262164 GRD262164 HAZ262164 HKV262164 HUR262164 IEN262164 IOJ262164 IYF262164 JIB262164 JRX262164 KBT262164 KLP262164 KVL262164 LFH262164 LPD262164 LYZ262164 MIV262164 MSR262164 NCN262164 NMJ262164 NWF262164 OGB262164 OPX262164 OZT262164 PJP262164 PTL262164 QDH262164 QND262164 QWZ262164 RGV262164 RQR262164 SAN262164 SKJ262164 SUF262164 TEB262164 TNX262164 TXT262164 UHP262164 URL262164 VBH262164 VLD262164 VUZ262164 WEV262164 WOR262164 WYN262164 U393236 MB327700 VX327700 AFT327700 APP327700 AZL327700 BJH327700 BTD327700 CCZ327700 CMV327700 CWR327700 DGN327700 DQJ327700 EAF327700 EKB327700 ETX327700 FDT327700 FNP327700 FXL327700 GHH327700 GRD327700 HAZ327700 HKV327700 HUR327700 IEN327700 IOJ327700 IYF327700 JIB327700 JRX327700 KBT327700 KLP327700 KVL327700 LFH327700 LPD327700 LYZ327700 MIV327700 MSR327700 NCN327700 NMJ327700 NWF327700 OGB327700 OPX327700 OZT327700 PJP327700 PTL327700 QDH327700 QND327700 QWZ327700 RGV327700 RQR327700 SAN327700 SKJ327700 SUF327700 TEB327700 TNX327700 TXT327700 UHP327700 URL327700 VBH327700 VLD327700 VUZ327700 WEV327700 WOR327700 WYN327700 U458772 MB393236 VX393236 AFT393236 APP393236 AZL393236 BJH393236 BTD393236 CCZ393236 CMV393236 CWR393236 DGN393236 DQJ393236 EAF393236 EKB393236 ETX393236 FDT393236 FNP393236 FXL393236 GHH393236 GRD393236 HAZ393236 HKV393236 HUR393236 IEN393236 IOJ393236 IYF393236 JIB393236 JRX393236 KBT393236 KLP393236 KVL393236 LFH393236 LPD393236 LYZ393236 MIV393236 MSR393236 NCN393236 NMJ393236 NWF393236 OGB393236 OPX393236 OZT393236 PJP393236 PTL393236 QDH393236 QND393236 QWZ393236 RGV393236 RQR393236 SAN393236 SKJ393236 SUF393236 TEB393236 TNX393236 TXT393236 UHP393236 URL393236 VBH393236 VLD393236 VUZ393236 WEV393236 WOR393236 WYN393236 U524308 MB458772 VX458772 AFT458772 APP458772 AZL458772 BJH458772 BTD458772 CCZ458772 CMV458772 CWR458772 DGN458772 DQJ458772 EAF458772 EKB458772 ETX458772 FDT458772 FNP458772 FXL458772 GHH458772 GRD458772 HAZ458772 HKV458772 HUR458772 IEN458772 IOJ458772 IYF458772 JIB458772 JRX458772 KBT458772 KLP458772 KVL458772 LFH458772 LPD458772 LYZ458772 MIV458772 MSR458772 NCN458772 NMJ458772 NWF458772 OGB458772 OPX458772 OZT458772 PJP458772 PTL458772 QDH458772 QND458772 QWZ458772 RGV458772 RQR458772 SAN458772 SKJ458772 SUF458772 TEB458772 TNX458772 TXT458772 UHP458772 URL458772 VBH458772 VLD458772 VUZ458772 WEV458772 WOR458772 WYN458772 U589844 MB524308 VX524308 AFT524308 APP524308 AZL524308 BJH524308 BTD524308 CCZ524308 CMV524308 CWR524308 DGN524308 DQJ524308 EAF524308 EKB524308 ETX524308 FDT524308 FNP524308 FXL524308 GHH524308 GRD524308 HAZ524308 HKV524308 HUR524308 IEN524308 IOJ524308 IYF524308 JIB524308 JRX524308 KBT524308 KLP524308 KVL524308 LFH524308 LPD524308 LYZ524308 MIV524308 MSR524308 NCN524308 NMJ524308 NWF524308 OGB524308 OPX524308 OZT524308 PJP524308 PTL524308 QDH524308 QND524308 QWZ524308 RGV524308 RQR524308 SAN524308 SKJ524308 SUF524308 TEB524308 TNX524308 TXT524308 UHP524308 URL524308 VBH524308 VLD524308 VUZ524308 WEV524308 WOR524308 WYN524308 U655380 MB589844 VX589844 AFT589844 APP589844 AZL589844 BJH589844 BTD589844 CCZ589844 CMV589844 CWR589844 DGN589844 DQJ589844 EAF589844 EKB589844 ETX589844 FDT589844 FNP589844 FXL589844 GHH589844 GRD589844 HAZ589844 HKV589844 HUR589844 IEN589844 IOJ589844 IYF589844 JIB589844 JRX589844 KBT589844 KLP589844 KVL589844 LFH589844 LPD589844 LYZ589844 MIV589844 MSR589844 NCN589844 NMJ589844 NWF589844 OGB589844 OPX589844 OZT589844 PJP589844 PTL589844 QDH589844 QND589844 QWZ589844 RGV589844 RQR589844 SAN589844 SKJ589844 SUF589844 TEB589844 TNX589844 TXT589844 UHP589844 URL589844 VBH589844 VLD589844 VUZ589844 WEV589844 WOR589844 WYN589844 U720916 MB655380 VX655380 AFT655380 APP655380 AZL655380 BJH655380 BTD655380 CCZ655380 CMV655380 CWR655380 DGN655380 DQJ655380 EAF655380 EKB655380 ETX655380 FDT655380 FNP655380 FXL655380 GHH655380 GRD655380 HAZ655380 HKV655380 HUR655380 IEN655380 IOJ655380 IYF655380 JIB655380 JRX655380 KBT655380 KLP655380 KVL655380 LFH655380 LPD655380 LYZ655380 MIV655380 MSR655380 NCN655380 NMJ655380 NWF655380 OGB655380 OPX655380 OZT655380 PJP655380 PTL655380 QDH655380 QND655380 QWZ655380 RGV655380 RQR655380 SAN655380 SKJ655380 SUF655380 TEB655380 TNX655380 TXT655380 UHP655380 URL655380 VBH655380 VLD655380 VUZ655380 WEV655380 WOR655380 WYN655380 U786452 MB720916 VX720916 AFT720916 APP720916 AZL720916 BJH720916 BTD720916 CCZ720916 CMV720916 CWR720916 DGN720916 DQJ720916 EAF720916 EKB720916 ETX720916 FDT720916 FNP720916 FXL720916 GHH720916 GRD720916 HAZ720916 HKV720916 HUR720916 IEN720916 IOJ720916 IYF720916 JIB720916 JRX720916 KBT720916 KLP720916 KVL720916 LFH720916 LPD720916 LYZ720916 MIV720916 MSR720916 NCN720916 NMJ720916 NWF720916 OGB720916 OPX720916 OZT720916 PJP720916 PTL720916 QDH720916 QND720916 QWZ720916 RGV720916 RQR720916 SAN720916 SKJ720916 SUF720916 TEB720916 TNX720916 TXT720916 UHP720916 URL720916 VBH720916 VLD720916 VUZ720916 WEV720916 WOR720916 WYN720916 U851988 MB786452 VX786452 AFT786452 APP786452 AZL786452 BJH786452 BTD786452 CCZ786452 CMV786452 CWR786452 DGN786452 DQJ786452 EAF786452 EKB786452 ETX786452 FDT786452 FNP786452 FXL786452 GHH786452 GRD786452 HAZ786452 HKV786452 HUR786452 IEN786452 IOJ786452 IYF786452 JIB786452 JRX786452 KBT786452 KLP786452 KVL786452 LFH786452 LPD786452 LYZ786452 MIV786452 MSR786452 NCN786452 NMJ786452 NWF786452 OGB786452 OPX786452 OZT786452 PJP786452 PTL786452 QDH786452 QND786452 QWZ786452 RGV786452 RQR786452 SAN786452 SKJ786452 SUF786452 TEB786452 TNX786452 TXT786452 UHP786452 URL786452 VBH786452 VLD786452 VUZ786452 WEV786452 WOR786452 WYN786452 U917524 MB851988 VX851988 AFT851988 APP851988 AZL851988 BJH851988 BTD851988 CCZ851988 CMV851988 CWR851988 DGN851988 DQJ851988 EAF851988 EKB851988 ETX851988 FDT851988 FNP851988 FXL851988 GHH851988 GRD851988 HAZ851988 HKV851988 HUR851988 IEN851988 IOJ851988 IYF851988 JIB851988 JRX851988 KBT851988 KLP851988 KVL851988 LFH851988 LPD851988 LYZ851988 MIV851988 MSR851988 NCN851988 NMJ851988 NWF851988 OGB851988 OPX851988 OZT851988 PJP851988 PTL851988 QDH851988 QND851988 QWZ851988 RGV851988 RQR851988 SAN851988 SKJ851988 SUF851988 TEB851988 TNX851988 TXT851988 UHP851988 URL851988 VBH851988 VLD851988 VUZ851988 WEV851988 WOR851988 WYN851988 U983060 MB917524 VX917524 AFT917524 APP917524 AZL917524 BJH917524 BTD917524 CCZ917524 CMV917524 CWR917524 DGN917524 DQJ917524 EAF917524 EKB917524 ETX917524 FDT917524 FNP917524 FXL917524 GHH917524 GRD917524 HAZ917524 HKV917524 HUR917524 IEN917524 IOJ917524 IYF917524 JIB917524 JRX917524 KBT917524 KLP917524 KVL917524 LFH917524 LPD917524 LYZ917524 MIV917524 MSR917524 NCN917524 NMJ917524 NWF917524 OGB917524 OPX917524 OZT917524 PJP917524 PTL917524 QDH917524 QND917524 QWZ917524 RGV917524 RQR917524 SAN917524 SKJ917524 SUF917524 TEB917524 TNX917524 TXT917524 UHP917524 URL917524 VBH917524 VLD917524 VUZ917524 WEV917524 WOR917524 WYN917524 WYL24:WYL25 MB983060 VX983060 AFT983060 APP983060 AZL983060 BJH983060 BTD983060 CCZ983060 CMV983060 CWR983060 DGN983060 DQJ983060 EAF983060 EKB983060 ETX983060 FDT983060 FNP983060 FXL983060 GHH983060 GRD983060 HAZ983060 HKV983060 HUR983060 IEN983060 IOJ983060 IYF983060 JIB983060 JRX983060 KBT983060 KLP983060 KVL983060 LFH983060 LPD983060 LYZ983060 MIV983060 MSR983060 NCN983060 NMJ983060 NWF983060 OGB983060 OPX983060 OZT983060 PJP983060 PTL983060 QDH983060 QND983060 QWZ983060 RGV983060 RQR983060 SAN983060 SKJ983060 SUF983060 TEB983060 TNX983060 TXT983060 UHP983060 URL983060 VBH983060 VLD983060 VUZ983060 WEV983060 WOR983060 S24:S25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U24 AB131092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24 Z24:Z25 AB65556 AI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24 AG24:AG25 AI65556 AP131092 AN65556:AN65557 AN131092:AN131093 AN196628:AN196629 AN262164:AN262165 AN327700:AN327701 AN393236:AN393237 AN458772:AN458773 AN524308:AN524309 AN589844:AN589845 AN655380:AN655381 AN720916:AN720917 AN786452:AN786453 AN851988:AN851989 AN917524:AN917525 AN983060:AN983061 AP196628 AP262164 AP327700 AP393236 AP458772 AP524308 AP589844 AP655380 AP720916 AP786452 AP851988 AP917524 AP983060 AP24 AN24:AN25 AP65556 AW131092 AU65556:AU65557 AU131092:AU131093 AU196628:AU196629 AU262164:AU262165 AU327700:AU327701 AU393236:AU393237 AU458772:AU458773 AU524308:AU524309 AU589844:AU589845 AU655380:AU655381 AU720916:AU720917 AU786452:AU786453 AU851988:AU851989 AU917524:AU917525 AU983060:AU983061 AW196628 AW262164 AW327700 AW393236 AW458772 AW524308 AW589844 AW655380 AW720916 AW786452 AW851988 AW917524 AW983060 AW24 AU24:AU25 AW65556 BD131092 BB65556:BB65557 BB131092:BB131093 BB196628:BB196629 BB262164:BB262165 BB327700:BB327701 BB393236:BB393237 BB458772:BB458773 BB524308:BB524309 BB589844:BB589845 BB655380:BB655381 BB720916:BB720917 BB786452:BB786453 BB851988:BB851989 BB917524:BB917525 BB983060:BB983061 BD196628 BD262164 BD327700 BD393236 BD458772 BD524308 BD589844 BD655380 BD720916 BD786452 BD851988 BD917524 BD983060 BD24 BB24:BB25 BD65556 BK131092 BI65556:BI65557 BI131092:BI131093 BI196628:BI196629 BI262164:BI262165 BI327700:BI327701 BI393236:BI393237 BI458772:BI458773 BI524308:BI524309 BI589844:BI589845 BI655380:BI655381 BI720916:BI720917 BI786452:BI786453 BI851988:BI851989 BI917524:BI917525 BI983060:BI983061 BK196628 BK262164 BK327700 BK393236 BK458772 BK524308 BK589844 BK655380 BK720916 BK786452 BK851988 BK917524 BK983060 BK24 BI24:BI25 BK65556 BR131092 BP65556:BP65557 BP131092:BP131093 BP196628:BP196629 BP262164:BP262165 BP327700:BP327701 BP393236:BP393237 BP458772:BP458773 BP524308:BP524309 BP589844:BP589845 BP655380:BP655381 BP720916:BP720917 BP786452:BP786453 BP851988:BP851989 BP917524:BP917525 BP983060:BP983061 BR196628 BR262164 BR327700 BR393236 BR458772 BR524308 BR589844 BR655380 BR720916 BR786452 BR851988 BR917524 BR983060 BR24 BP24:BP25 BR65556 BY131092 BW65556:BW65557 BW131092:BW131093 BW196628:BW196629 BW262164:BW262165 BW327700:BW327701 BW393236:BW393237 BW458772:BW458773 BW524308:BW524309 BW589844:BW589845 BW655380:BW655381 BW720916:BW720917 BW786452:BW786453 BW851988:BW851989 BW917524:BW917525 BW983060:BW983061 BY196628 BY262164 BY327700 BY393236 BY458772 BY524308 BY589844 BY655380 BY720916 BY786452 BY851988 BY917524 BY983060 BY24 BW24:BW25 BY65556 CF65556 CD65556:CD65557 CD131092:CD131093 CD196628:CD196629 CD262164:CD262165 CD327700:CD327701 CD393236:CD393237 CD458772:CD458773 CD524308:CD524309 CD589844:CD589845 CD655380:CD655381 CD720916:CD720917 CD786452:CD786453 CD851988:CD851989 CD917524:CD917525 CD983060:CD983061 CF131092 CF196628 CF262164 CF327700 CF393236 CF458772 CF524308 CF589844 CF655380 CF720916 CF786452 CF851988 CF917524 CF983060 CD24:CD25 CF24"/>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2" t="s">
        <v>658</v>
      </c>
      <c r="M5" s="1232"/>
      <c r="N5" s="1232"/>
      <c r="O5" s="1232"/>
      <c r="P5" s="1232"/>
      <c r="Q5" s="1232"/>
      <c r="R5" s="1232"/>
      <c r="S5" s="1232"/>
      <c r="T5" s="1232"/>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50" t="str">
        <f>IF(datePr_ch="",IF(datePr="","",datePr),datePr_ch)</f>
        <v>13.12.2019</v>
      </c>
      <c r="P8" s="1251"/>
      <c r="Q8" s="1251"/>
      <c r="R8" s="1251"/>
      <c r="S8" s="1251"/>
      <c r="T8" s="1252"/>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50" t="str">
        <f>IF(numberPr_ch="",IF(numberPr="","",numberPr),numberPr_ch)</f>
        <v>5-114/тэ</v>
      </c>
      <c r="P9" s="1251"/>
      <c r="Q9" s="1251"/>
      <c r="R9" s="1251"/>
      <c r="S9" s="1251"/>
      <c r="T9" s="1252"/>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4"/>
      <c r="P12" s="1254"/>
      <c r="Q12" s="1254"/>
      <c r="R12" s="1254"/>
      <c r="S12" s="1254"/>
      <c r="T12" s="1254"/>
      <c r="U12" s="1254"/>
    </row>
    <row r="13" spans="1:34">
      <c r="J13" s="483"/>
      <c r="K13" s="483"/>
      <c r="L13" s="1152" t="s">
        <v>454</v>
      </c>
      <c r="M13" s="1152"/>
      <c r="N13" s="1152"/>
      <c r="O13" s="1152"/>
      <c r="P13" s="1152"/>
      <c r="Q13" s="1152"/>
      <c r="R13" s="1152"/>
      <c r="S13" s="1152"/>
      <c r="T13" s="1152"/>
      <c r="U13" s="1152"/>
      <c r="V13" s="1152"/>
      <c r="W13" s="1152" t="s">
        <v>455</v>
      </c>
    </row>
    <row r="14" spans="1:34" ht="14.25" customHeight="1">
      <c r="J14" s="483"/>
      <c r="K14" s="483"/>
      <c r="L14" s="1216" t="s">
        <v>92</v>
      </c>
      <c r="M14" s="1216" t="s">
        <v>640</v>
      </c>
      <c r="N14" s="523"/>
      <c r="O14" s="1217" t="s">
        <v>642</v>
      </c>
      <c r="P14" s="1218"/>
      <c r="Q14" s="1218"/>
      <c r="R14" s="1218"/>
      <c r="S14" s="1218"/>
      <c r="T14" s="1219"/>
      <c r="U14" s="1227" t="s">
        <v>341</v>
      </c>
      <c r="V14" s="1213" t="s">
        <v>275</v>
      </c>
      <c r="W14" s="1152"/>
    </row>
    <row r="15" spans="1:34" s="525" customFormat="1" ht="14.25" customHeight="1">
      <c r="A15" s="587"/>
      <c r="B15" s="587"/>
      <c r="C15" s="587"/>
      <c r="D15" s="587"/>
      <c r="E15" s="587"/>
      <c r="F15" s="587"/>
      <c r="G15" s="593"/>
      <c r="H15" s="593"/>
      <c r="I15" s="533"/>
      <c r="J15" s="531"/>
      <c r="K15" s="531"/>
      <c r="L15" s="1216"/>
      <c r="M15" s="1216"/>
      <c r="N15" s="523"/>
      <c r="O15" s="1222" t="s">
        <v>773</v>
      </c>
      <c r="P15" s="1220" t="s">
        <v>271</v>
      </c>
      <c r="Q15" s="1221"/>
      <c r="R15" s="1225" t="s">
        <v>655</v>
      </c>
      <c r="S15" s="1225"/>
      <c r="T15" s="1226"/>
      <c r="U15" s="1228"/>
      <c r="V15" s="1214"/>
      <c r="W15" s="1152"/>
      <c r="X15" s="587"/>
      <c r="Y15" s="587"/>
      <c r="Z15" s="587"/>
      <c r="AA15" s="587"/>
      <c r="AB15" s="587"/>
      <c r="AC15" s="587"/>
      <c r="AD15" s="587"/>
      <c r="AE15" s="587"/>
      <c r="AF15" s="587"/>
      <c r="AG15" s="587"/>
      <c r="AH15" s="587"/>
    </row>
    <row r="16" spans="1:34" ht="33.75">
      <c r="J16" s="483"/>
      <c r="K16" s="483"/>
      <c r="L16" s="1216"/>
      <c r="M16" s="1216"/>
      <c r="N16" s="522"/>
      <c r="O16" s="1223"/>
      <c r="P16" s="537" t="s">
        <v>766</v>
      </c>
      <c r="Q16" s="537" t="s">
        <v>767</v>
      </c>
      <c r="R16" s="538" t="s">
        <v>274</v>
      </c>
      <c r="S16" s="1211" t="s">
        <v>273</v>
      </c>
      <c r="T16" s="1212"/>
      <c r="U16" s="1229"/>
      <c r="V16" s="1215"/>
      <c r="W16" s="1152"/>
    </row>
    <row r="17" spans="1:35">
      <c r="J17" s="483"/>
      <c r="K17" s="491">
        <v>1</v>
      </c>
      <c r="L17" s="527" t="s">
        <v>93</v>
      </c>
      <c r="M17" s="527" t="s">
        <v>49</v>
      </c>
      <c r="N17" s="498" t="s">
        <v>49</v>
      </c>
      <c r="O17" s="489">
        <f ca="1">OFFSET(O17,0,-1)+1</f>
        <v>3</v>
      </c>
      <c r="P17" s="489">
        <f ca="1">OFFSET(P17,0,-1)+1</f>
        <v>4</v>
      </c>
      <c r="Q17" s="489">
        <f ca="1">OFFSET(Q17,0,-1)+1</f>
        <v>5</v>
      </c>
      <c r="R17" s="489">
        <f ca="1">OFFSET(R17,0,-1)+1</f>
        <v>6</v>
      </c>
      <c r="S17" s="1234">
        <f ca="1">OFFSET(S17,0,-1)+1</f>
        <v>7</v>
      </c>
      <c r="T17" s="1234"/>
      <c r="U17" s="489">
        <f ca="1">OFFSET(U17,0,-2)+1</f>
        <v>8</v>
      </c>
      <c r="V17" s="653">
        <f ca="1">OFFSET(V17,0,-1)</f>
        <v>8</v>
      </c>
      <c r="W17" s="489">
        <f ca="1">OFFSET(W17,0,-1)+1</f>
        <v>9</v>
      </c>
    </row>
    <row r="18" spans="1:35" ht="22.5">
      <c r="A18" s="1235">
        <v>1</v>
      </c>
      <c r="B18" s="960"/>
      <c r="C18" s="960"/>
      <c r="D18" s="960"/>
      <c r="E18" s="961"/>
      <c r="F18" s="962"/>
      <c r="G18" s="962"/>
      <c r="H18" s="962"/>
      <c r="I18" s="963"/>
      <c r="J18" s="958"/>
      <c r="K18" s="965"/>
      <c r="L18" s="595">
        <f>mergeValue(A18)</f>
        <v>1</v>
      </c>
      <c r="M18" s="643" t="s">
        <v>20</v>
      </c>
      <c r="N18" s="582"/>
      <c r="O18" s="1247"/>
      <c r="P18" s="1247"/>
      <c r="Q18" s="1247"/>
      <c r="R18" s="1247"/>
      <c r="S18" s="1247"/>
      <c r="T18" s="1247"/>
      <c r="U18" s="1247"/>
      <c r="V18" s="1247"/>
      <c r="W18" s="632" t="s">
        <v>659</v>
      </c>
    </row>
    <row r="19" spans="1:35" ht="22.5">
      <c r="A19" s="1235"/>
      <c r="B19" s="1235">
        <v>1</v>
      </c>
      <c r="C19" s="960"/>
      <c r="D19" s="960"/>
      <c r="E19" s="962"/>
      <c r="F19" s="962"/>
      <c r="G19" s="962"/>
      <c r="H19" s="962"/>
      <c r="I19" s="957"/>
      <c r="J19" s="956"/>
      <c r="K19" s="959"/>
      <c r="L19" s="595" t="str">
        <f>mergeValue(A19) &amp;"."&amp; mergeValue(B19)</f>
        <v>1.1</v>
      </c>
      <c r="M19" s="548" t="s">
        <v>16</v>
      </c>
      <c r="N19" s="582"/>
      <c r="O19" s="1247"/>
      <c r="P19" s="1247"/>
      <c r="Q19" s="1247"/>
      <c r="R19" s="1247"/>
      <c r="S19" s="1247"/>
      <c r="T19" s="1247"/>
      <c r="U19" s="1247"/>
      <c r="V19" s="1247"/>
      <c r="W19" s="632" t="s">
        <v>477</v>
      </c>
    </row>
    <row r="20" spans="1:35" ht="22.5">
      <c r="A20" s="1235"/>
      <c r="B20" s="1235"/>
      <c r="C20" s="1235">
        <v>1</v>
      </c>
      <c r="D20" s="960"/>
      <c r="E20" s="962"/>
      <c r="F20" s="962"/>
      <c r="G20" s="962"/>
      <c r="H20" s="962"/>
      <c r="I20" s="964"/>
      <c r="J20" s="956"/>
      <c r="K20" s="959"/>
      <c r="L20" s="595" t="str">
        <f>mergeValue(A20) &amp;"."&amp; mergeValue(B20)&amp;"."&amp; mergeValue(C20)</f>
        <v>1.1.1</v>
      </c>
      <c r="M20" s="549" t="s">
        <v>7</v>
      </c>
      <c r="N20" s="582"/>
      <c r="O20" s="1247"/>
      <c r="P20" s="1247"/>
      <c r="Q20" s="1247"/>
      <c r="R20" s="1247"/>
      <c r="S20" s="1247"/>
      <c r="T20" s="1247"/>
      <c r="U20" s="1247"/>
      <c r="V20" s="1247"/>
      <c r="W20" s="632" t="s">
        <v>634</v>
      </c>
    </row>
    <row r="21" spans="1:35" ht="22.5">
      <c r="A21" s="1235"/>
      <c r="B21" s="1235"/>
      <c r="C21" s="1235"/>
      <c r="D21" s="1235">
        <v>1</v>
      </c>
      <c r="E21" s="962"/>
      <c r="F21" s="962"/>
      <c r="G21" s="962"/>
      <c r="H21" s="962"/>
      <c r="I21" s="964"/>
      <c r="J21" s="956"/>
      <c r="K21" s="959"/>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5" ht="11.25" hidden="1" customHeight="1">
      <c r="A22" s="1235"/>
      <c r="B22" s="1235"/>
      <c r="C22" s="1235"/>
      <c r="D22" s="1235"/>
      <c r="E22" s="1235">
        <v>1</v>
      </c>
      <c r="F22" s="962"/>
      <c r="G22" s="962"/>
      <c r="H22" s="960">
        <v>1</v>
      </c>
      <c r="I22" s="1235">
        <v>1</v>
      </c>
      <c r="J22" s="962"/>
      <c r="K22" s="967"/>
      <c r="L22" s="595"/>
      <c r="M22" s="556"/>
      <c r="N22" s="583"/>
      <c r="O22" s="633"/>
      <c r="P22" s="633"/>
      <c r="Q22" s="633"/>
      <c r="R22" s="633"/>
      <c r="S22" s="633"/>
      <c r="T22" s="633"/>
      <c r="U22" s="633"/>
      <c r="V22" s="510"/>
      <c r="W22" s="561"/>
    </row>
    <row r="23" spans="1:35" ht="90">
      <c r="A23" s="1235"/>
      <c r="B23" s="1235"/>
      <c r="C23" s="1235"/>
      <c r="D23" s="1235"/>
      <c r="E23" s="1235"/>
      <c r="F23" s="1235">
        <v>1</v>
      </c>
      <c r="G23" s="960"/>
      <c r="H23" s="960"/>
      <c r="I23" s="1235"/>
      <c r="J23" s="1235">
        <v>1</v>
      </c>
      <c r="K23" s="968"/>
      <c r="L23" s="595" t="str">
        <f>mergeValue(A23) &amp;"."&amp; mergeValue(B23)&amp;"."&amp; mergeValue(C23)&amp;"."&amp; mergeValue(D23)&amp;"."&amp;  mergeValue(F23)</f>
        <v>1.1.1.1.1</v>
      </c>
      <c r="M23" s="557" t="s">
        <v>10</v>
      </c>
      <c r="N23" s="583"/>
      <c r="O23" s="1237"/>
      <c r="P23" s="1237"/>
      <c r="Q23" s="1237"/>
      <c r="R23" s="1237"/>
      <c r="S23" s="1237"/>
      <c r="T23" s="1237"/>
      <c r="U23" s="1237"/>
      <c r="V23" s="1237"/>
      <c r="W23" s="632" t="s">
        <v>636</v>
      </c>
      <c r="Y23" s="506" t="str">
        <f>strCheckUnique(Z23:Z26)</f>
        <v/>
      </c>
      <c r="AA23" s="506"/>
    </row>
    <row r="24" spans="1:35" ht="189" customHeight="1">
      <c r="A24" s="1235"/>
      <c r="B24" s="1235"/>
      <c r="C24" s="1235"/>
      <c r="D24" s="1235"/>
      <c r="E24" s="1235"/>
      <c r="F24" s="1235"/>
      <c r="G24" s="960">
        <v>1</v>
      </c>
      <c r="H24" s="960"/>
      <c r="I24" s="1235"/>
      <c r="J24" s="1235"/>
      <c r="K24" s="968">
        <v>1</v>
      </c>
      <c r="L24" s="595" t="str">
        <f>mergeValue(A24) &amp;"."&amp; mergeValue(B24)&amp;"."&amp; mergeValue(C24)&amp;"."&amp; mergeValue(D24)&amp;"."&amp; mergeValue(F24)&amp;"."&amp; mergeValue(G24)</f>
        <v>1.1.1.1.1.1</v>
      </c>
      <c r="M24" s="1071"/>
      <c r="N24" s="588"/>
      <c r="O24" s="564"/>
      <c r="P24" s="564"/>
      <c r="Q24" s="1096"/>
      <c r="R24" s="1245"/>
      <c r="S24" s="1231" t="s">
        <v>84</v>
      </c>
      <c r="T24" s="1245"/>
      <c r="U24" s="1231" t="s">
        <v>85</v>
      </c>
      <c r="V24" s="580"/>
      <c r="W24" s="1206" t="s">
        <v>660</v>
      </c>
      <c r="X24" s="502" t="str">
        <f>strCheckDate(O25:V25)</f>
        <v/>
      </c>
      <c r="Y24" s="506"/>
      <c r="Z24" s="506" t="str">
        <f>IF(M24="","",M24 )</f>
        <v/>
      </c>
      <c r="AA24" s="506"/>
      <c r="AB24" s="506"/>
      <c r="AC24" s="506"/>
    </row>
    <row r="25" spans="1:35" ht="11.25" hidden="1">
      <c r="A25" s="1235"/>
      <c r="B25" s="1235"/>
      <c r="C25" s="1235"/>
      <c r="D25" s="1235"/>
      <c r="E25" s="1235"/>
      <c r="F25" s="1235"/>
      <c r="G25" s="960"/>
      <c r="H25" s="960"/>
      <c r="I25" s="1235"/>
      <c r="J25" s="1235"/>
      <c r="K25" s="968"/>
      <c r="L25" s="602"/>
      <c r="M25" s="648"/>
      <c r="N25" s="588"/>
      <c r="O25" s="564"/>
      <c r="P25" s="564"/>
      <c r="Q25" s="586" t="str">
        <f>R24 &amp; "-" &amp; T24</f>
        <v>-</v>
      </c>
      <c r="R25" s="1230"/>
      <c r="S25" s="1231"/>
      <c r="T25" s="1230"/>
      <c r="U25" s="1231"/>
      <c r="V25" s="580"/>
      <c r="W25" s="1207"/>
    </row>
    <row r="26" spans="1:35" s="477" customFormat="1" ht="15" customHeight="1">
      <c r="A26" s="1235"/>
      <c r="B26" s="1235"/>
      <c r="C26" s="1235"/>
      <c r="D26" s="1235"/>
      <c r="E26" s="1235"/>
      <c r="F26" s="1235"/>
      <c r="G26" s="962"/>
      <c r="H26" s="960"/>
      <c r="I26" s="1235"/>
      <c r="J26" s="1235"/>
      <c r="K26" s="967"/>
      <c r="L26" s="540"/>
      <c r="M26" s="558" t="s">
        <v>25</v>
      </c>
      <c r="N26" s="553"/>
      <c r="O26" s="547"/>
      <c r="P26" s="547"/>
      <c r="Q26" s="547"/>
      <c r="R26" s="575"/>
      <c r="S26" s="566"/>
      <c r="T26" s="565"/>
      <c r="U26" s="553"/>
      <c r="V26" s="562"/>
      <c r="W26" s="1208"/>
      <c r="X26" s="503"/>
      <c r="Y26" s="503"/>
      <c r="Z26" s="503"/>
      <c r="AA26" s="503"/>
      <c r="AB26" s="503"/>
      <c r="AC26" s="503"/>
      <c r="AD26" s="503"/>
      <c r="AE26" s="503"/>
      <c r="AF26" s="503"/>
      <c r="AG26" s="503"/>
      <c r="AH26" s="503"/>
    </row>
    <row r="27" spans="1:35" s="477" customFormat="1" ht="15" customHeight="1">
      <c r="A27" s="1235"/>
      <c r="B27" s="1235"/>
      <c r="C27" s="1235"/>
      <c r="D27" s="1235"/>
      <c r="E27" s="1235"/>
      <c r="F27" s="962"/>
      <c r="G27" s="962"/>
      <c r="H27" s="960"/>
      <c r="I27" s="1235"/>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5"/>
      <c r="B28" s="1235"/>
      <c r="C28" s="1235"/>
      <c r="D28" s="1235"/>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5"/>
      <c r="B29" s="1235"/>
      <c r="C29" s="1235"/>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5"/>
      <c r="B30" s="1235"/>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5"/>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9" t="s">
        <v>661</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2" t="s">
        <v>667</v>
      </c>
      <c r="M5" s="1232"/>
      <c r="N5" s="1232"/>
      <c r="O5" s="1232"/>
      <c r="P5" s="1232"/>
      <c r="Q5" s="1232"/>
      <c r="R5" s="1232"/>
      <c r="S5" s="1232"/>
      <c r="T5" s="1232"/>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V7" s="526"/>
      <c r="AC7" s="587"/>
      <c r="AD7" s="587"/>
      <c r="AE7" s="587"/>
      <c r="AF7" s="587"/>
      <c r="AG7" s="587"/>
    </row>
    <row r="8" spans="1:33" s="493" customFormat="1" ht="18.75">
      <c r="A8" s="507"/>
      <c r="B8" s="507"/>
      <c r="C8" s="507"/>
      <c r="D8" s="507"/>
      <c r="E8" s="507"/>
      <c r="F8" s="507"/>
      <c r="G8" s="507"/>
      <c r="H8" s="507"/>
      <c r="L8" s="501"/>
      <c r="M8" s="619" t="s">
        <v>597</v>
      </c>
      <c r="N8" s="668"/>
      <c r="O8" s="1250" t="str">
        <f>IF(datePr_ch="",IF(datePr="","",datePr),datePr_ch)</f>
        <v>13.12.2019</v>
      </c>
      <c r="P8" s="1251"/>
      <c r="Q8" s="1251"/>
      <c r="R8" s="1251"/>
      <c r="S8" s="1251"/>
      <c r="T8" s="1252"/>
      <c r="U8" s="669"/>
      <c r="V8" s="488"/>
      <c r="AC8" s="507"/>
      <c r="AD8" s="507"/>
      <c r="AE8" s="507"/>
      <c r="AF8" s="507"/>
      <c r="AG8" s="507"/>
    </row>
    <row r="9" spans="1:33" s="493" customFormat="1" ht="18.75">
      <c r="A9" s="507"/>
      <c r="B9" s="507"/>
      <c r="C9" s="507"/>
      <c r="D9" s="507"/>
      <c r="E9" s="507"/>
      <c r="F9" s="507"/>
      <c r="G9" s="507"/>
      <c r="H9" s="507"/>
      <c r="L9" s="554"/>
      <c r="M9" s="619" t="s">
        <v>596</v>
      </c>
      <c r="N9" s="668"/>
      <c r="O9" s="1250" t="str">
        <f>IF(numberPr_ch="",IF(numberPr="","",numberPr),numberPr_ch)</f>
        <v>5-114/тэ</v>
      </c>
      <c r="P9" s="1251"/>
      <c r="Q9" s="1251"/>
      <c r="R9" s="1251"/>
      <c r="S9" s="1251"/>
      <c r="T9" s="1252"/>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9"/>
      <c r="P12" s="1249"/>
      <c r="Q12" s="1249"/>
      <c r="R12" s="1249"/>
      <c r="S12" s="1249"/>
      <c r="T12" s="1249"/>
      <c r="U12" s="1249"/>
      <c r="V12" s="1249"/>
      <c r="W12" s="1249"/>
      <c r="X12" s="1249"/>
      <c r="Y12" s="1249"/>
      <c r="Z12" s="1249"/>
    </row>
    <row r="13" spans="1:33" ht="14.25" customHeight="1">
      <c r="J13" s="483"/>
      <c r="K13" s="483"/>
      <c r="L13" s="1216" t="s">
        <v>454</v>
      </c>
      <c r="M13" s="1216"/>
      <c r="N13" s="1216"/>
      <c r="O13" s="1216"/>
      <c r="P13" s="1216"/>
      <c r="Q13" s="1216"/>
      <c r="R13" s="1216"/>
      <c r="S13" s="1216"/>
      <c r="T13" s="1216"/>
      <c r="U13" s="1216"/>
      <c r="V13" s="1216"/>
      <c r="W13" s="1216"/>
      <c r="X13" s="1216"/>
      <c r="Y13" s="1216"/>
      <c r="Z13" s="1216"/>
      <c r="AA13" s="1216"/>
      <c r="AB13" s="1152" t="s">
        <v>455</v>
      </c>
    </row>
    <row r="14" spans="1:33" ht="14.25" customHeight="1">
      <c r="J14" s="483"/>
      <c r="K14" s="483"/>
      <c r="L14" s="1216" t="s">
        <v>92</v>
      </c>
      <c r="M14" s="1216" t="s">
        <v>640</v>
      </c>
      <c r="N14" s="580"/>
      <c r="O14" s="1152" t="s">
        <v>642</v>
      </c>
      <c r="P14" s="1152"/>
      <c r="Q14" s="1152"/>
      <c r="R14" s="1152"/>
      <c r="S14" s="1152"/>
      <c r="T14" s="1152"/>
      <c r="U14" s="1152"/>
      <c r="V14" s="1152"/>
      <c r="W14" s="1152"/>
      <c r="X14" s="1152"/>
      <c r="Y14" s="1152"/>
      <c r="Z14" s="1216" t="s">
        <v>341</v>
      </c>
      <c r="AA14" s="1248" t="s">
        <v>275</v>
      </c>
      <c r="AB14" s="1152"/>
    </row>
    <row r="15" spans="1:33" s="525" customFormat="1" ht="14.25" customHeight="1">
      <c r="A15" s="587"/>
      <c r="B15" s="587"/>
      <c r="C15" s="587"/>
      <c r="D15" s="587"/>
      <c r="E15" s="587"/>
      <c r="F15" s="587"/>
      <c r="G15" s="593"/>
      <c r="H15" s="593"/>
      <c r="I15" s="533"/>
      <c r="J15" s="531"/>
      <c r="K15" s="531"/>
      <c r="L15" s="1216"/>
      <c r="M15" s="1216"/>
      <c r="N15" s="580"/>
      <c r="O15" s="1260" t="s">
        <v>668</v>
      </c>
      <c r="P15" s="1260" t="s">
        <v>621</v>
      </c>
      <c r="Q15" s="1260" t="s">
        <v>622</v>
      </c>
      <c r="R15" s="1260" t="s">
        <v>271</v>
      </c>
      <c r="S15" s="1260"/>
      <c r="T15" s="1260" t="s">
        <v>271</v>
      </c>
      <c r="U15" s="1260"/>
      <c r="V15" s="654"/>
      <c r="W15" s="1259" t="s">
        <v>655</v>
      </c>
      <c r="X15" s="1259"/>
      <c r="Y15" s="1259"/>
      <c r="Z15" s="1216"/>
      <c r="AA15" s="1248"/>
      <c r="AB15" s="1152"/>
      <c r="AC15" s="587"/>
      <c r="AD15" s="587"/>
      <c r="AE15" s="587"/>
      <c r="AF15" s="587"/>
      <c r="AG15" s="587"/>
    </row>
    <row r="16" spans="1:33" ht="56.25" customHeight="1">
      <c r="J16" s="483"/>
      <c r="K16" s="483"/>
      <c r="L16" s="1216"/>
      <c r="M16" s="1216"/>
      <c r="N16" s="580"/>
      <c r="O16" s="1260"/>
      <c r="P16" s="1260"/>
      <c r="Q16" s="1260"/>
      <c r="R16" s="537" t="s">
        <v>623</v>
      </c>
      <c r="S16" s="537" t="s">
        <v>624</v>
      </c>
      <c r="T16" s="537" t="s">
        <v>625</v>
      </c>
      <c r="U16" s="537" t="s">
        <v>626</v>
      </c>
      <c r="V16" s="537"/>
      <c r="W16" s="538" t="s">
        <v>274</v>
      </c>
      <c r="X16" s="1261" t="s">
        <v>273</v>
      </c>
      <c r="Y16" s="1261"/>
      <c r="Z16" s="1216"/>
      <c r="AA16" s="1248"/>
      <c r="AB16" s="1152"/>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4">
        <f ca="1">OFFSET(X17,0,-1)+1</f>
        <v>11</v>
      </c>
      <c r="Y17" s="1234"/>
      <c r="Z17" s="489">
        <f ca="1">OFFSET(Z17,0,-2)+1</f>
        <v>12</v>
      </c>
      <c r="AB17" s="489">
        <f ca="1">OFFSET(AB17,0,-2)+1</f>
        <v>13</v>
      </c>
    </row>
    <row r="18" spans="1:33" ht="22.5">
      <c r="A18" s="1235">
        <v>1</v>
      </c>
      <c r="B18" s="1055"/>
      <c r="C18" s="1055"/>
      <c r="D18" s="1055"/>
      <c r="E18" s="1056"/>
      <c r="F18" s="1057"/>
      <c r="G18" s="1055"/>
      <c r="H18" s="1055"/>
      <c r="I18" s="1043"/>
      <c r="J18" s="1048"/>
      <c r="K18" s="1048"/>
      <c r="L18" s="595">
        <f>mergeValue(A18)</f>
        <v>1</v>
      </c>
      <c r="M18" s="643" t="s">
        <v>20</v>
      </c>
      <c r="N18" s="582"/>
      <c r="O18" s="1247"/>
      <c r="P18" s="1247"/>
      <c r="Q18" s="1247"/>
      <c r="R18" s="1247"/>
      <c r="S18" s="1247"/>
      <c r="T18" s="1247"/>
      <c r="U18" s="1247"/>
      <c r="V18" s="1247"/>
      <c r="W18" s="1247"/>
      <c r="X18" s="1247"/>
      <c r="Y18" s="1247"/>
      <c r="Z18" s="1247"/>
      <c r="AA18" s="1247"/>
      <c r="AB18" s="632" t="s">
        <v>476</v>
      </c>
    </row>
    <row r="19" spans="1:33" ht="22.5">
      <c r="A19" s="1235"/>
      <c r="B19" s="1235">
        <v>1</v>
      </c>
      <c r="C19" s="1055"/>
      <c r="D19" s="1055"/>
      <c r="E19" s="1057"/>
      <c r="F19" s="1057"/>
      <c r="G19" s="1055"/>
      <c r="H19" s="1055"/>
      <c r="I19" s="1050"/>
      <c r="J19" s="1045"/>
      <c r="K19" s="1044"/>
      <c r="L19" s="595" t="str">
        <f>mergeValue(A19) &amp;"."&amp; mergeValue(B19)</f>
        <v>1.1</v>
      </c>
      <c r="M19" s="548" t="s">
        <v>16</v>
      </c>
      <c r="N19" s="582"/>
      <c r="O19" s="1247"/>
      <c r="P19" s="1247"/>
      <c r="Q19" s="1247"/>
      <c r="R19" s="1247"/>
      <c r="S19" s="1247"/>
      <c r="T19" s="1247"/>
      <c r="U19" s="1247"/>
      <c r="V19" s="1247"/>
      <c r="W19" s="1247"/>
      <c r="X19" s="1247"/>
      <c r="Y19" s="1247"/>
      <c r="Z19" s="1247"/>
      <c r="AA19" s="1247"/>
      <c r="AB19" s="632" t="s">
        <v>477</v>
      </c>
    </row>
    <row r="20" spans="1:33" ht="22.5">
      <c r="A20" s="1235"/>
      <c r="B20" s="1235"/>
      <c r="C20" s="1235">
        <v>1</v>
      </c>
      <c r="D20" s="1055"/>
      <c r="E20" s="1057"/>
      <c r="F20" s="1057"/>
      <c r="G20" s="1055"/>
      <c r="H20" s="1055"/>
      <c r="I20" s="1050"/>
      <c r="J20" s="1045"/>
      <c r="K20" s="1044"/>
      <c r="L20" s="595" t="str">
        <f>mergeValue(A20) &amp;"."&amp; mergeValue(B20)&amp;"."&amp; mergeValue(C20)</f>
        <v>1.1.1</v>
      </c>
      <c r="M20" s="549" t="s">
        <v>7</v>
      </c>
      <c r="N20" s="582"/>
      <c r="O20" s="1247"/>
      <c r="P20" s="1247"/>
      <c r="Q20" s="1247"/>
      <c r="R20" s="1247"/>
      <c r="S20" s="1247"/>
      <c r="T20" s="1247"/>
      <c r="U20" s="1247"/>
      <c r="V20" s="1247"/>
      <c r="W20" s="1247"/>
      <c r="X20" s="1247"/>
      <c r="Y20" s="1247"/>
      <c r="Z20" s="1247"/>
      <c r="AA20" s="1247"/>
      <c r="AB20" s="632" t="s">
        <v>634</v>
      </c>
    </row>
    <row r="21" spans="1:33" ht="22.5">
      <c r="A21" s="1235"/>
      <c r="B21" s="1235"/>
      <c r="C21" s="1235"/>
      <c r="D21" s="1235">
        <v>1</v>
      </c>
      <c r="E21" s="1057"/>
      <c r="F21" s="1057"/>
      <c r="G21" s="1055"/>
      <c r="H21" s="1055"/>
      <c r="I21" s="1050"/>
      <c r="J21" s="1045"/>
      <c r="K21" s="1044"/>
      <c r="L21" s="595" t="str">
        <f>mergeValue(A21) &amp;"."&amp; mergeValue(B21)&amp;"."&amp; mergeValue(C21)&amp;"."&amp; mergeValue(D21)</f>
        <v>1.1.1.1</v>
      </c>
      <c r="M21" s="550" t="s">
        <v>22</v>
      </c>
      <c r="N21" s="582"/>
      <c r="O21" s="1247"/>
      <c r="P21" s="1247"/>
      <c r="Q21" s="1247"/>
      <c r="R21" s="1247"/>
      <c r="S21" s="1247"/>
      <c r="T21" s="1247"/>
      <c r="U21" s="1247"/>
      <c r="V21" s="1247"/>
      <c r="W21" s="1247"/>
      <c r="X21" s="1247"/>
      <c r="Y21" s="1247"/>
      <c r="Z21" s="1247"/>
      <c r="AA21" s="1247"/>
      <c r="AB21" s="632" t="s">
        <v>635</v>
      </c>
    </row>
    <row r="22" spans="1:33" ht="0.2" customHeight="1">
      <c r="A22" s="1235"/>
      <c r="B22" s="1235"/>
      <c r="C22" s="1235"/>
      <c r="D22" s="1235"/>
      <c r="E22" s="1235">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5"/>
      <c r="B23" s="1235"/>
      <c r="C23" s="1235"/>
      <c r="D23" s="1235"/>
      <c r="E23" s="1235"/>
      <c r="F23" s="1235">
        <v>1</v>
      </c>
      <c r="G23" s="1055"/>
      <c r="H23" s="1055"/>
      <c r="I23" s="1257"/>
      <c r="J23" s="1045"/>
      <c r="K23" s="1044"/>
      <c r="L23" s="595" t="str">
        <f>mergeValue(A23) &amp;"."&amp; mergeValue(B23)&amp;"."&amp; mergeValue(C23)&amp;"."&amp; mergeValue(D23)&amp;"."&amp; mergeValue(F23)</f>
        <v>1.1.1.1.1</v>
      </c>
      <c r="M23" s="557" t="s">
        <v>10</v>
      </c>
      <c r="N23" s="583"/>
      <c r="O23" s="1238"/>
      <c r="P23" s="1239"/>
      <c r="Q23" s="1239"/>
      <c r="R23" s="1239"/>
      <c r="S23" s="1239"/>
      <c r="T23" s="1239"/>
      <c r="U23" s="1239"/>
      <c r="V23" s="1239"/>
      <c r="W23" s="1239"/>
      <c r="X23" s="1239"/>
      <c r="Y23" s="1239"/>
      <c r="Z23" s="1239"/>
      <c r="AA23" s="1240"/>
      <c r="AB23" s="632" t="s">
        <v>636</v>
      </c>
      <c r="AD23" s="506" t="str">
        <f>strCheckUnique(AE23:AE28)</f>
        <v/>
      </c>
      <c r="AF23" s="506"/>
    </row>
    <row r="24" spans="1:33" ht="135">
      <c r="A24" s="1235"/>
      <c r="B24" s="1235"/>
      <c r="C24" s="1235"/>
      <c r="D24" s="1235"/>
      <c r="E24" s="1235"/>
      <c r="F24" s="1235"/>
      <c r="G24" s="1235">
        <v>1</v>
      </c>
      <c r="H24" s="1055"/>
      <c r="I24" s="1257"/>
      <c r="J24" s="1258"/>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45"/>
      <c r="X24" s="1231" t="s">
        <v>84</v>
      </c>
      <c r="Y24" s="1245"/>
      <c r="Z24" s="1231"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5"/>
      <c r="B25" s="1235"/>
      <c r="C25" s="1235"/>
      <c r="D25" s="1235"/>
      <c r="E25" s="1235"/>
      <c r="F25" s="1235"/>
      <c r="G25" s="1235"/>
      <c r="H25" s="1055">
        <v>1</v>
      </c>
      <c r="I25" s="1257"/>
      <c r="J25" s="1258"/>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5"/>
      <c r="X25" s="1231"/>
      <c r="Y25" s="1245"/>
      <c r="Z25" s="1231"/>
      <c r="AA25" s="672"/>
      <c r="AB25" s="1206" t="s">
        <v>670</v>
      </c>
      <c r="AC25" s="502" t="str">
        <f>strCheckDate(O25:AA25)</f>
        <v/>
      </c>
      <c r="AF25" s="506"/>
    </row>
    <row r="26" spans="1:33" ht="14.25" hidden="1" customHeight="1">
      <c r="A26" s="1235"/>
      <c r="B26" s="1235"/>
      <c r="C26" s="1235"/>
      <c r="D26" s="1235"/>
      <c r="E26" s="1235"/>
      <c r="F26" s="1235"/>
      <c r="G26" s="1235"/>
      <c r="H26" s="1055"/>
      <c r="I26" s="1257"/>
      <c r="J26" s="1258"/>
      <c r="K26" s="1051"/>
      <c r="L26" s="602"/>
      <c r="M26" s="648"/>
      <c r="N26" s="648"/>
      <c r="O26" s="564"/>
      <c r="P26" s="495"/>
      <c r="Q26" s="495"/>
      <c r="R26" s="495"/>
      <c r="S26" s="495"/>
      <c r="T26" s="495"/>
      <c r="U26" s="561"/>
      <c r="V26" s="586"/>
      <c r="W26" s="1230"/>
      <c r="X26" s="1231"/>
      <c r="Y26" s="1230"/>
      <c r="Z26" s="1231"/>
      <c r="AA26" s="539"/>
      <c r="AB26" s="1207"/>
      <c r="AF26" s="506">
        <f ca="1">OFFSET(AF26,-1,0)</f>
        <v>0</v>
      </c>
    </row>
    <row r="27" spans="1:33" s="477" customFormat="1" ht="15" customHeight="1">
      <c r="A27" s="1235"/>
      <c r="B27" s="1235"/>
      <c r="C27" s="1235"/>
      <c r="D27" s="1235"/>
      <c r="E27" s="1235"/>
      <c r="F27" s="1235"/>
      <c r="G27" s="1235"/>
      <c r="H27" s="1055"/>
      <c r="I27" s="1257"/>
      <c r="J27" s="1258"/>
      <c r="K27" s="1052"/>
      <c r="L27" s="540"/>
      <c r="M27" s="559" t="s">
        <v>41</v>
      </c>
      <c r="N27" s="553"/>
      <c r="O27" s="547"/>
      <c r="P27" s="547"/>
      <c r="Q27" s="547"/>
      <c r="R27" s="547"/>
      <c r="S27" s="547"/>
      <c r="T27" s="547"/>
      <c r="U27" s="547"/>
      <c r="V27" s="547"/>
      <c r="W27" s="565"/>
      <c r="X27" s="566"/>
      <c r="Y27" s="565"/>
      <c r="Z27" s="553"/>
      <c r="AA27" s="562"/>
      <c r="AB27" s="1208"/>
      <c r="AC27" s="503"/>
      <c r="AD27" s="503"/>
      <c r="AE27" s="503"/>
      <c r="AF27" s="503"/>
      <c r="AG27" s="503"/>
    </row>
    <row r="28" spans="1:33" s="477" customFormat="1" ht="15" customHeight="1">
      <c r="A28" s="1235"/>
      <c r="B28" s="1235"/>
      <c r="C28" s="1235"/>
      <c r="D28" s="1235"/>
      <c r="E28" s="1235"/>
      <c r="F28" s="1235"/>
      <c r="G28" s="1055"/>
      <c r="H28" s="1055"/>
      <c r="I28" s="1257"/>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5"/>
      <c r="B29" s="1235"/>
      <c r="C29" s="1235"/>
      <c r="D29" s="1235"/>
      <c r="E29" s="1235"/>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5"/>
      <c r="B30" s="1235"/>
      <c r="C30" s="1235"/>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5"/>
      <c r="B31" s="1235"/>
      <c r="C31" s="1235"/>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5"/>
      <c r="B32" s="1235"/>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5"/>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9" t="s">
        <v>673</v>
      </c>
      <c r="N36" s="1199"/>
      <c r="O36" s="1199"/>
      <c r="P36" s="1199"/>
      <c r="Q36" s="1199"/>
      <c r="R36" s="1199"/>
      <c r="S36" s="1199"/>
      <c r="T36" s="1199"/>
      <c r="U36" s="1199"/>
      <c r="V36" s="1199"/>
      <c r="W36" s="1199"/>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338"/>
      <c r="G15" s="149" t="s">
        <v>403</v>
      </c>
      <c r="H15" s="339"/>
      <c r="I15" s="340"/>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2" t="s">
        <v>675</v>
      </c>
      <c r="M5" s="1232"/>
      <c r="N5" s="1232"/>
      <c r="O5" s="1232"/>
      <c r="P5" s="1232"/>
      <c r="Q5" s="1232"/>
      <c r="R5" s="1232"/>
      <c r="S5" s="1232"/>
      <c r="T5" s="1232"/>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9" t="str">
        <f>IF(NameOrPr_ch="",IF(NameOrPr="","",NameOrPr),NameOrPr_ch)</f>
        <v>Государственный комитет Республики Татарстан по тарифам</v>
      </c>
      <c r="O7" s="1209"/>
      <c r="P7" s="1209"/>
      <c r="Q7" s="1209"/>
      <c r="R7" s="1209"/>
      <c r="S7" s="1209"/>
      <c r="T7" s="1209"/>
      <c r="U7" s="671"/>
      <c r="AH7" s="587"/>
      <c r="AI7" s="587"/>
      <c r="AJ7" s="587"/>
      <c r="AK7" s="587"/>
    </row>
    <row r="8" spans="1:37" s="493" customFormat="1" ht="18.75">
      <c r="A8" s="507"/>
      <c r="B8" s="507"/>
      <c r="C8" s="507"/>
      <c r="D8" s="507"/>
      <c r="E8" s="507"/>
      <c r="F8" s="507"/>
      <c r="G8" s="507"/>
      <c r="H8" s="507"/>
      <c r="L8" s="501"/>
      <c r="M8" s="674" t="s">
        <v>597</v>
      </c>
      <c r="N8" s="1209" t="str">
        <f>IF(datePr_ch="",IF(datePr="","",datePr),datePr_ch)</f>
        <v>13.12.2019</v>
      </c>
      <c r="O8" s="1209"/>
      <c r="P8" s="1209"/>
      <c r="Q8" s="1209"/>
      <c r="R8" s="1209"/>
      <c r="S8" s="1209"/>
      <c r="T8" s="1209"/>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09" t="str">
        <f>IF(numberPr_ch="",IF(numberPr="","",numberPr),numberPr_ch)</f>
        <v>5-114/тэ</v>
      </c>
      <c r="O9" s="1209"/>
      <c r="P9" s="1209"/>
      <c r="Q9" s="1209"/>
      <c r="R9" s="1209"/>
      <c r="S9" s="1209"/>
      <c r="T9" s="1209"/>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9" t="str">
        <f>IF(IstPub_ch="",IF(IstPub="","",IstPub),IstPub_ch)</f>
        <v>Официальный сайт правовой информации Министерства юстиции РТ:  http//pravo.tatarstan.ru</v>
      </c>
      <c r="O10" s="1209"/>
      <c r="P10" s="1209"/>
      <c r="Q10" s="1209"/>
      <c r="R10" s="1209"/>
      <c r="S10" s="1209"/>
      <c r="T10" s="1209"/>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33"/>
      <c r="M12" s="1233"/>
      <c r="N12" s="568"/>
      <c r="O12" s="1256"/>
      <c r="P12" s="1256"/>
      <c r="Q12" s="1256"/>
      <c r="R12" s="1256"/>
      <c r="S12" s="1256"/>
      <c r="T12" s="1256"/>
      <c r="U12" s="488"/>
      <c r="AE12" s="505" t="s">
        <v>373</v>
      </c>
      <c r="AH12" s="507"/>
      <c r="AI12" s="507"/>
      <c r="AJ12" s="507"/>
      <c r="AK12" s="507"/>
    </row>
    <row r="13" spans="1:37">
      <c r="J13" s="483"/>
      <c r="K13" s="483"/>
      <c r="L13" s="479"/>
      <c r="M13" s="479"/>
      <c r="N13" s="479"/>
      <c r="O13" s="1249"/>
      <c r="P13" s="1249"/>
      <c r="Q13" s="1249"/>
      <c r="R13" s="1249"/>
      <c r="S13" s="1249"/>
      <c r="T13" s="1249"/>
      <c r="U13" s="601"/>
      <c r="Z13" s="1249"/>
      <c r="AA13" s="1249"/>
      <c r="AB13" s="1249"/>
      <c r="AC13" s="1249"/>
      <c r="AD13" s="1249"/>
      <c r="AE13" s="1249"/>
    </row>
    <row r="14" spans="1:37">
      <c r="J14" s="483"/>
      <c r="K14" s="483"/>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3"/>
      <c r="K15" s="483"/>
      <c r="L15" s="1216" t="s">
        <v>92</v>
      </c>
      <c r="M15" s="1216" t="s">
        <v>677</v>
      </c>
      <c r="N15" s="1270" t="s">
        <v>629</v>
      </c>
      <c r="O15" s="1270"/>
      <c r="P15" s="1270"/>
      <c r="Q15" s="1270"/>
      <c r="R15" s="1270" t="s">
        <v>630</v>
      </c>
      <c r="S15" s="1270"/>
      <c r="T15" s="1270"/>
      <c r="U15" s="1270"/>
      <c r="V15" s="1270" t="s">
        <v>631</v>
      </c>
      <c r="W15" s="1270"/>
      <c r="X15" s="1270"/>
      <c r="Y15" s="1270"/>
      <c r="Z15" s="1216" t="s">
        <v>642</v>
      </c>
      <c r="AA15" s="1216"/>
      <c r="AB15" s="1216"/>
      <c r="AC15" s="1216"/>
      <c r="AD15" s="1216"/>
      <c r="AE15" s="1216" t="s">
        <v>341</v>
      </c>
      <c r="AF15" s="1248" t="s">
        <v>275</v>
      </c>
      <c r="AG15" s="1152"/>
    </row>
    <row r="16" spans="1:37" s="525" customFormat="1" ht="27.75" customHeight="1">
      <c r="A16" s="587"/>
      <c r="B16" s="587"/>
      <c r="C16" s="587"/>
      <c r="D16" s="587"/>
      <c r="E16" s="587"/>
      <c r="F16" s="587"/>
      <c r="G16" s="593"/>
      <c r="H16" s="593"/>
      <c r="I16" s="533"/>
      <c r="J16" s="531"/>
      <c r="K16" s="531"/>
      <c r="L16" s="1216"/>
      <c r="M16" s="1216"/>
      <c r="N16" s="1270"/>
      <c r="O16" s="1270"/>
      <c r="P16" s="1270"/>
      <c r="Q16" s="1270"/>
      <c r="R16" s="1270"/>
      <c r="S16" s="1270"/>
      <c r="T16" s="1270"/>
      <c r="U16" s="1270"/>
      <c r="V16" s="1270"/>
      <c r="W16" s="1270"/>
      <c r="X16" s="1270"/>
      <c r="Y16" s="1270"/>
      <c r="Z16" s="1152" t="s">
        <v>680</v>
      </c>
      <c r="AA16" s="1152"/>
      <c r="AB16" s="1152" t="s">
        <v>655</v>
      </c>
      <c r="AC16" s="1152"/>
      <c r="AD16" s="1152"/>
      <c r="AE16" s="1216"/>
      <c r="AF16" s="1248"/>
      <c r="AG16" s="1152"/>
      <c r="AH16" s="587"/>
      <c r="AI16" s="587"/>
      <c r="AJ16" s="587"/>
      <c r="AK16" s="587"/>
    </row>
    <row r="17" spans="1:37" ht="14.25" customHeight="1">
      <c r="J17" s="483"/>
      <c r="K17" s="483"/>
      <c r="L17" s="1216"/>
      <c r="M17" s="1216"/>
      <c r="N17" s="1270"/>
      <c r="O17" s="1270"/>
      <c r="P17" s="1270"/>
      <c r="Q17" s="1270"/>
      <c r="R17" s="1270"/>
      <c r="S17" s="1270"/>
      <c r="T17" s="1270"/>
      <c r="U17" s="1270"/>
      <c r="V17" s="1270"/>
      <c r="W17" s="1270"/>
      <c r="X17" s="1270"/>
      <c r="Y17" s="1270"/>
      <c r="Z17" s="536" t="s">
        <v>678</v>
      </c>
      <c r="AA17" s="536" t="s">
        <v>679</v>
      </c>
      <c r="AB17" s="538" t="s">
        <v>274</v>
      </c>
      <c r="AC17" s="1261" t="s">
        <v>273</v>
      </c>
      <c r="AD17" s="1261"/>
      <c r="AE17" s="1216"/>
      <c r="AF17" s="1248"/>
      <c r="AG17" s="1152"/>
    </row>
    <row r="18" spans="1:37">
      <c r="J18" s="483"/>
      <c r="K18" s="491">
        <v>1</v>
      </c>
      <c r="L18" s="480" t="s">
        <v>93</v>
      </c>
      <c r="M18" s="480" t="s">
        <v>49</v>
      </c>
      <c r="N18" s="1271">
        <f ca="1">OFFSET(N18,0,-1)+1</f>
        <v>3</v>
      </c>
      <c r="O18" s="1271"/>
      <c r="P18" s="1271"/>
      <c r="Q18" s="1271"/>
      <c r="R18" s="1271">
        <f ca="1">OFFSET(N18,0,0)+1</f>
        <v>4</v>
      </c>
      <c r="S18" s="1271"/>
      <c r="T18" s="1271"/>
      <c r="U18" s="1271"/>
      <c r="V18" s="676"/>
      <c r="W18" s="676"/>
      <c r="X18" s="676"/>
      <c r="Y18" s="677">
        <f ca="1">OFFSET(R18,0,0)+1</f>
        <v>5</v>
      </c>
      <c r="Z18" s="489">
        <f ca="1">OFFSET(Z18,0,-1)+1</f>
        <v>6</v>
      </c>
      <c r="AA18" s="489">
        <f ca="1">OFFSET(AA18,0,-1)+1</f>
        <v>7</v>
      </c>
      <c r="AB18" s="489">
        <f ca="1">OFFSET(AB18,0,-1)+1</f>
        <v>8</v>
      </c>
      <c r="AC18" s="1271">
        <f ca="1">OFFSET(AC18,0,-1)+1</f>
        <v>9</v>
      </c>
      <c r="AD18" s="1271"/>
      <c r="AE18" s="489">
        <f ca="1">OFFSET(AE18,0,-2)+1</f>
        <v>10</v>
      </c>
      <c r="AF18" s="525"/>
      <c r="AG18" s="489">
        <f ca="1">OFFSET(AG18,0,-2)+1</f>
        <v>11</v>
      </c>
    </row>
    <row r="19" spans="1:37" ht="22.5">
      <c r="A19" s="1235">
        <v>1</v>
      </c>
      <c r="B19" s="1017"/>
      <c r="C19" s="1017"/>
      <c r="D19" s="1017"/>
      <c r="E19" s="1017"/>
      <c r="F19" s="1010"/>
      <c r="G19" s="1016"/>
      <c r="H19" s="1016"/>
      <c r="I19" s="998"/>
      <c r="J19" s="997"/>
      <c r="K19" s="997"/>
      <c r="L19" s="595">
        <f>mergeValue(A19)</f>
        <v>1</v>
      </c>
      <c r="M19" s="643" t="s">
        <v>20</v>
      </c>
      <c r="N19" s="1272"/>
      <c r="O19" s="1272"/>
      <c r="P19" s="1272"/>
      <c r="Q19" s="1272"/>
      <c r="R19" s="1272"/>
      <c r="S19" s="1272"/>
      <c r="T19" s="1272"/>
      <c r="U19" s="1272"/>
      <c r="V19" s="1272"/>
      <c r="W19" s="1272"/>
      <c r="X19" s="1272"/>
      <c r="Y19" s="1272"/>
      <c r="Z19" s="1272"/>
      <c r="AA19" s="1272"/>
      <c r="AB19" s="1272"/>
      <c r="AC19" s="1272"/>
      <c r="AD19" s="1272"/>
      <c r="AE19" s="1272"/>
      <c r="AF19" s="1272"/>
      <c r="AG19" s="583" t="s">
        <v>476</v>
      </c>
    </row>
    <row r="20" spans="1:37" ht="22.5">
      <c r="A20" s="1235"/>
      <c r="B20" s="1235">
        <v>1</v>
      </c>
      <c r="C20" s="1017"/>
      <c r="D20" s="1017"/>
      <c r="E20" s="1017"/>
      <c r="F20" s="1010"/>
      <c r="G20" s="1019"/>
      <c r="H20" s="1020"/>
      <c r="I20" s="999"/>
      <c r="J20" s="994"/>
      <c r="K20" s="992"/>
      <c r="L20" s="595" t="str">
        <f>mergeValue(A20) &amp;"."&amp; mergeValue(B20)</f>
        <v>1.1</v>
      </c>
      <c r="M20" s="548" t="s">
        <v>16</v>
      </c>
      <c r="N20" s="1273"/>
      <c r="O20" s="1273"/>
      <c r="P20" s="1273"/>
      <c r="Q20" s="1273"/>
      <c r="R20" s="1273"/>
      <c r="S20" s="1273"/>
      <c r="T20" s="1273"/>
      <c r="U20" s="1273"/>
      <c r="V20" s="1273"/>
      <c r="W20" s="1273"/>
      <c r="X20" s="1273"/>
      <c r="Y20" s="1273"/>
      <c r="Z20" s="1273"/>
      <c r="AA20" s="1273"/>
      <c r="AB20" s="1273"/>
      <c r="AC20" s="1273"/>
      <c r="AD20" s="1273"/>
      <c r="AE20" s="1273"/>
      <c r="AF20" s="1273"/>
      <c r="AG20" s="583" t="s">
        <v>477</v>
      </c>
    </row>
    <row r="21" spans="1:37" ht="22.5">
      <c r="A21" s="1235"/>
      <c r="B21" s="1235"/>
      <c r="C21" s="1235">
        <v>1</v>
      </c>
      <c r="D21" s="1017"/>
      <c r="E21" s="1017"/>
      <c r="F21" s="1010"/>
      <c r="G21" s="1019"/>
      <c r="H21" s="1020"/>
      <c r="I21" s="999"/>
      <c r="J21" s="994"/>
      <c r="K21" s="992"/>
      <c r="L21" s="595" t="str">
        <f>mergeValue(A21) &amp;"."&amp; mergeValue(B21)&amp;"."&amp; mergeValue(C21)</f>
        <v>1.1.1</v>
      </c>
      <c r="M21" s="549" t="s">
        <v>7</v>
      </c>
      <c r="N21" s="1273"/>
      <c r="O21" s="1273"/>
      <c r="P21" s="1273"/>
      <c r="Q21" s="1273"/>
      <c r="R21" s="1273"/>
      <c r="S21" s="1273"/>
      <c r="T21" s="1273"/>
      <c r="U21" s="1273"/>
      <c r="V21" s="1273"/>
      <c r="W21" s="1273"/>
      <c r="X21" s="1273"/>
      <c r="Y21" s="1273"/>
      <c r="Z21" s="1273"/>
      <c r="AA21" s="1273"/>
      <c r="AB21" s="1273"/>
      <c r="AC21" s="1273"/>
      <c r="AD21" s="1273"/>
      <c r="AE21" s="1273"/>
      <c r="AF21" s="1273"/>
      <c r="AG21" s="583" t="s">
        <v>634</v>
      </c>
    </row>
    <row r="22" spans="1:37" ht="15" customHeight="1">
      <c r="A22" s="1235"/>
      <c r="B22" s="1235"/>
      <c r="C22" s="1235"/>
      <c r="D22" s="1235">
        <v>1</v>
      </c>
      <c r="E22" s="1017"/>
      <c r="F22" s="1010"/>
      <c r="G22" s="1019"/>
      <c r="H22" s="1020"/>
      <c r="I22" s="999"/>
      <c r="J22" s="994"/>
      <c r="K22" s="992"/>
      <c r="L22" s="595" t="str">
        <f>mergeValue(A22) &amp;"."&amp; mergeValue(B22)&amp;"."&amp; mergeValue(C22)&amp;"."&amp; mergeValue(D22)</f>
        <v>1.1.1.1</v>
      </c>
      <c r="M22" s="550" t="s">
        <v>22</v>
      </c>
      <c r="N22" s="1273"/>
      <c r="O22" s="1273"/>
      <c r="P22" s="1273"/>
      <c r="Q22" s="1273"/>
      <c r="R22" s="1273"/>
      <c r="S22" s="1273"/>
      <c r="T22" s="1273"/>
      <c r="U22" s="1273"/>
      <c r="V22" s="1273"/>
      <c r="W22" s="1273"/>
      <c r="X22" s="1273"/>
      <c r="Y22" s="1273"/>
      <c r="Z22" s="1273"/>
      <c r="AA22" s="1273"/>
      <c r="AB22" s="1273"/>
      <c r="AC22" s="1273"/>
      <c r="AD22" s="1273"/>
      <c r="AE22" s="1273"/>
      <c r="AF22" s="1273"/>
      <c r="AG22" s="583" t="s">
        <v>681</v>
      </c>
    </row>
    <row r="23" spans="1:37" ht="20.100000000000001" customHeight="1">
      <c r="A23" s="1235"/>
      <c r="B23" s="1235"/>
      <c r="C23" s="1235"/>
      <c r="D23" s="1235"/>
      <c r="E23" s="1235">
        <v>1</v>
      </c>
      <c r="F23" s="1010"/>
      <c r="G23" s="1019"/>
      <c r="H23" s="1020"/>
      <c r="I23" s="1021"/>
      <c r="J23" s="1011"/>
      <c r="K23" s="1151"/>
      <c r="L23" s="1274" t="str">
        <f>mergeValue(A23) &amp;"."&amp; mergeValue(B23)&amp;"."&amp; mergeValue(C23)&amp;"."&amp; mergeValue(D23)&amp;"."&amp; mergeValue(E23)</f>
        <v>1.1.1.1.1</v>
      </c>
      <c r="M23" s="1275"/>
      <c r="N23" s="1231" t="s">
        <v>85</v>
      </c>
      <c r="O23" s="1269"/>
      <c r="P23" s="1265">
        <v>1</v>
      </c>
      <c r="Q23" s="1266"/>
      <c r="R23" s="1231" t="s">
        <v>85</v>
      </c>
      <c r="S23" s="1269"/>
      <c r="T23" s="1265">
        <v>1</v>
      </c>
      <c r="U23" s="1266"/>
      <c r="V23" s="1231" t="s">
        <v>85</v>
      </c>
      <c r="W23" s="563"/>
      <c r="X23" s="541">
        <v>1</v>
      </c>
      <c r="Y23" s="1098"/>
      <c r="Z23" s="673"/>
      <c r="AA23" s="673"/>
      <c r="AB23" s="1245"/>
      <c r="AC23" s="1231" t="s">
        <v>84</v>
      </c>
      <c r="AD23" s="1245"/>
      <c r="AE23" s="1231" t="s">
        <v>85</v>
      </c>
      <c r="AF23" s="580"/>
      <c r="AG23" s="1262" t="s">
        <v>682</v>
      </c>
      <c r="AH23" s="502" t="str">
        <f>strCheckDate(Z24:AF24)</f>
        <v/>
      </c>
      <c r="AI23" s="506" t="str">
        <f>IF(AND(COUNTIF(AJ18:AJ27,AJ23)&gt;1,AJ23&lt;&gt;""),"ErrUnique:HasDoubleConn","")</f>
        <v/>
      </c>
      <c r="AJ23" s="506"/>
      <c r="AK23" s="506"/>
    </row>
    <row r="24" spans="1:37" ht="20.100000000000001" customHeight="1">
      <c r="A24" s="1235"/>
      <c r="B24" s="1235"/>
      <c r="C24" s="1235"/>
      <c r="D24" s="1235"/>
      <c r="E24" s="1235"/>
      <c r="F24" s="1010"/>
      <c r="G24" s="1019"/>
      <c r="H24" s="1020"/>
      <c r="I24" s="1021"/>
      <c r="J24" s="1011"/>
      <c r="K24" s="1151"/>
      <c r="L24" s="1274"/>
      <c r="M24" s="1275"/>
      <c r="N24" s="1231"/>
      <c r="O24" s="1269"/>
      <c r="P24" s="1265"/>
      <c r="Q24" s="1267"/>
      <c r="R24" s="1231"/>
      <c r="S24" s="1269"/>
      <c r="T24" s="1265"/>
      <c r="U24" s="1268"/>
      <c r="V24" s="1231"/>
      <c r="W24" s="603"/>
      <c r="X24" s="567"/>
      <c r="Y24" s="567"/>
      <c r="Z24" s="574"/>
      <c r="AA24" s="605" t="str">
        <f>AB23 &amp; "-" &amp; AD23</f>
        <v>-</v>
      </c>
      <c r="AB24" s="1230"/>
      <c r="AC24" s="1231"/>
      <c r="AD24" s="1230"/>
      <c r="AE24" s="1231"/>
      <c r="AF24" s="675"/>
      <c r="AG24" s="1263"/>
      <c r="AI24" s="506"/>
      <c r="AJ24" s="506"/>
      <c r="AK24" s="506"/>
    </row>
    <row r="25" spans="1:37" ht="20.100000000000001" customHeight="1">
      <c r="A25" s="1235"/>
      <c r="B25" s="1235"/>
      <c r="C25" s="1235"/>
      <c r="D25" s="1235"/>
      <c r="E25" s="1235"/>
      <c r="F25" s="1010"/>
      <c r="G25" s="1019"/>
      <c r="H25" s="1020"/>
      <c r="I25" s="1021"/>
      <c r="J25" s="1011"/>
      <c r="K25" s="1151"/>
      <c r="L25" s="1274"/>
      <c r="M25" s="1275"/>
      <c r="N25" s="1231"/>
      <c r="O25" s="1269"/>
      <c r="P25" s="1265"/>
      <c r="Q25" s="1268"/>
      <c r="R25" s="1231"/>
      <c r="S25" s="604"/>
      <c r="T25" s="560"/>
      <c r="U25" s="567"/>
      <c r="V25" s="573"/>
      <c r="W25" s="573"/>
      <c r="X25" s="573"/>
      <c r="Y25" s="573"/>
      <c r="Z25" s="574"/>
      <c r="AA25" s="574"/>
      <c r="AB25" s="575"/>
      <c r="AC25" s="566"/>
      <c r="AD25" s="566"/>
      <c r="AE25" s="575"/>
      <c r="AF25" s="566"/>
      <c r="AG25" s="1263"/>
      <c r="AI25" s="506"/>
      <c r="AJ25" s="506"/>
      <c r="AK25" s="506"/>
    </row>
    <row r="26" spans="1:37" ht="20.100000000000001" customHeight="1">
      <c r="A26" s="1235"/>
      <c r="B26" s="1235"/>
      <c r="C26" s="1235"/>
      <c r="D26" s="1235"/>
      <c r="E26" s="1235"/>
      <c r="F26" s="1010"/>
      <c r="G26" s="1019"/>
      <c r="H26" s="1020"/>
      <c r="I26" s="1021"/>
      <c r="J26" s="1011"/>
      <c r="K26" s="1151"/>
      <c r="L26" s="1274"/>
      <c r="M26" s="1275"/>
      <c r="N26" s="1231"/>
      <c r="O26" s="576"/>
      <c r="P26" s="578"/>
      <c r="Q26" s="577"/>
      <c r="R26" s="573"/>
      <c r="S26" s="573"/>
      <c r="T26" s="573"/>
      <c r="U26" s="573"/>
      <c r="V26" s="573"/>
      <c r="W26" s="573"/>
      <c r="X26" s="573"/>
      <c r="Y26" s="573"/>
      <c r="Z26" s="574"/>
      <c r="AA26" s="574"/>
      <c r="AB26" s="575"/>
      <c r="AC26" s="566"/>
      <c r="AD26" s="566"/>
      <c r="AE26" s="575"/>
      <c r="AF26" s="566"/>
      <c r="AG26" s="1263"/>
      <c r="AI26" s="506"/>
      <c r="AJ26" s="506"/>
      <c r="AK26" s="506"/>
    </row>
    <row r="27" spans="1:37" s="477" customFormat="1" ht="15" customHeight="1">
      <c r="A27" s="1235"/>
      <c r="B27" s="1235"/>
      <c r="C27" s="1235"/>
      <c r="D27" s="1235"/>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4"/>
      <c r="AH27" s="503"/>
      <c r="AI27" s="503"/>
      <c r="AJ27" s="213"/>
      <c r="AK27" s="213"/>
    </row>
    <row r="28" spans="1:37" s="477" customFormat="1" ht="15" customHeight="1">
      <c r="A28" s="1235"/>
      <c r="B28" s="1235"/>
      <c r="C28" s="1235"/>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5"/>
      <c r="B29" s="1235"/>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5"/>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9" t="s">
        <v>683</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str">
        <f>"Код отчёта: " &amp; GetCode()</f>
        <v>Код отчёта: FAS.JKH.OPEN.INFO.PRICE.WARM</v>
      </c>
      <c r="C2" s="1126"/>
      <c r="D2" s="1126"/>
      <c r="E2" s="1126"/>
      <c r="F2" s="1126"/>
      <c r="G2" s="1126"/>
      <c r="Q2" s="231"/>
      <c r="R2" s="231"/>
      <c r="S2" s="231"/>
      <c r="T2" s="231"/>
      <c r="U2" s="231"/>
      <c r="V2" s="231"/>
      <c r="W2" s="231"/>
    </row>
    <row r="3" spans="1:27" ht="18" customHeight="1">
      <c r="B3" s="1127" t="str">
        <f>"Версия " &amp; GetVersion()</f>
        <v>Версия 1.0.2</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770</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590</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588</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587</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2" t="s">
        <v>687</v>
      </c>
      <c r="M5" s="1232"/>
      <c r="N5" s="1232"/>
      <c r="O5" s="1232"/>
      <c r="P5" s="1232"/>
      <c r="Q5" s="1232"/>
      <c r="R5" s="1232"/>
      <c r="S5" s="1232"/>
      <c r="T5" s="1232"/>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Y7" s="1015"/>
      <c r="Z7" s="507"/>
      <c r="AA7" s="507"/>
      <c r="AB7" s="507"/>
      <c r="AC7" s="507"/>
    </row>
    <row r="8" spans="1:29" s="572" customFormat="1" ht="18.75">
      <c r="A8" s="592"/>
      <c r="B8" s="592"/>
      <c r="C8" s="592"/>
      <c r="D8" s="592"/>
      <c r="E8" s="592"/>
      <c r="F8" s="592"/>
      <c r="G8" s="592"/>
      <c r="H8" s="592"/>
      <c r="L8" s="501"/>
      <c r="M8" s="619" t="s">
        <v>597</v>
      </c>
      <c r="N8" s="668"/>
      <c r="O8" s="1250" t="str">
        <f>IF(datePr_ch="",IF(datePr="","",datePr),datePr_ch)</f>
        <v>13.12.2019</v>
      </c>
      <c r="P8" s="1251"/>
      <c r="Q8" s="1251"/>
      <c r="R8" s="1251"/>
      <c r="S8" s="1251"/>
      <c r="T8" s="1252"/>
      <c r="U8" s="669"/>
      <c r="Y8" s="1015"/>
      <c r="Z8" s="592"/>
      <c r="AA8" s="592"/>
      <c r="AB8" s="592"/>
      <c r="AC8" s="592"/>
    </row>
    <row r="9" spans="1:29" s="493" customFormat="1" ht="18.75">
      <c r="A9" s="507"/>
      <c r="B9" s="507"/>
      <c r="C9" s="507"/>
      <c r="D9" s="507"/>
      <c r="E9" s="507"/>
      <c r="F9" s="507"/>
      <c r="G9" s="507"/>
      <c r="H9" s="507"/>
      <c r="L9" s="554"/>
      <c r="M9" s="619" t="s">
        <v>596</v>
      </c>
      <c r="N9" s="668"/>
      <c r="O9" s="1250" t="str">
        <f>IF(numberPr_ch="",IF(numberPr="","",numberPr),numberPr_ch)</f>
        <v>5-114/тэ</v>
      </c>
      <c r="P9" s="1251"/>
      <c r="Q9" s="1251"/>
      <c r="R9" s="1251"/>
      <c r="S9" s="1251"/>
      <c r="T9" s="1252"/>
      <c r="U9" s="669"/>
      <c r="Y9" s="1015"/>
      <c r="Z9" s="507"/>
      <c r="AA9" s="507"/>
      <c r="AB9" s="507"/>
      <c r="AC9" s="507"/>
    </row>
    <row r="10" spans="1:29"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33"/>
      <c r="M12" s="1233"/>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9"/>
      <c r="R13" s="1249"/>
      <c r="S13" s="1249"/>
      <c r="T13" s="1249"/>
      <c r="U13" s="1249"/>
      <c r="V13" s="1249"/>
    </row>
    <row r="14" spans="1:29">
      <c r="J14" s="483"/>
      <c r="K14" s="483"/>
      <c r="L14" s="1152" t="s">
        <v>454</v>
      </c>
      <c r="M14" s="1152"/>
      <c r="N14" s="1152"/>
      <c r="O14" s="1152"/>
      <c r="P14" s="1152"/>
      <c r="Q14" s="1152"/>
      <c r="R14" s="1152"/>
      <c r="S14" s="1152"/>
      <c r="T14" s="1152"/>
      <c r="U14" s="1152"/>
      <c r="V14" s="1152"/>
      <c r="W14" s="1152"/>
      <c r="X14" s="1152" t="s">
        <v>455</v>
      </c>
    </row>
    <row r="15" spans="1:29" ht="14.25" customHeight="1">
      <c r="J15" s="483"/>
      <c r="K15" s="483"/>
      <c r="L15" s="1216" t="s">
        <v>92</v>
      </c>
      <c r="M15" s="1216" t="s">
        <v>627</v>
      </c>
      <c r="N15" s="536"/>
      <c r="O15" s="1216" t="s">
        <v>628</v>
      </c>
      <c r="P15" s="1270" t="s">
        <v>629</v>
      </c>
      <c r="Q15" s="1270" t="s">
        <v>642</v>
      </c>
      <c r="R15" s="1270"/>
      <c r="S15" s="1270"/>
      <c r="T15" s="1270"/>
      <c r="U15" s="1270"/>
      <c r="V15" s="1216" t="s">
        <v>341</v>
      </c>
      <c r="W15" s="1248" t="s">
        <v>275</v>
      </c>
      <c r="X15" s="1152"/>
    </row>
    <row r="16" spans="1:29" s="525" customFormat="1" ht="25.5" customHeight="1">
      <c r="A16" s="587"/>
      <c r="B16" s="587"/>
      <c r="C16" s="587"/>
      <c r="D16" s="587"/>
      <c r="E16" s="587"/>
      <c r="F16" s="587"/>
      <c r="G16" s="593"/>
      <c r="H16" s="593"/>
      <c r="I16" s="533"/>
      <c r="J16" s="531"/>
      <c r="K16" s="531"/>
      <c r="L16" s="1216"/>
      <c r="M16" s="1216"/>
      <c r="N16" s="536"/>
      <c r="O16" s="1216"/>
      <c r="P16" s="1270"/>
      <c r="Q16" s="1270" t="s">
        <v>680</v>
      </c>
      <c r="R16" s="1270"/>
      <c r="S16" s="1259" t="s">
        <v>655</v>
      </c>
      <c r="T16" s="1259"/>
      <c r="U16" s="1259"/>
      <c r="V16" s="1216"/>
      <c r="W16" s="1248"/>
      <c r="X16" s="1152"/>
      <c r="Y16" s="1010"/>
      <c r="Z16" s="587"/>
      <c r="AA16" s="587"/>
      <c r="AB16" s="587"/>
      <c r="AC16" s="587"/>
    </row>
    <row r="17" spans="1:29" ht="14.25" customHeight="1">
      <c r="J17" s="483"/>
      <c r="K17" s="483"/>
      <c r="L17" s="1216"/>
      <c r="M17" s="1216"/>
      <c r="N17" s="536"/>
      <c r="O17" s="1216"/>
      <c r="P17" s="1270"/>
      <c r="Q17" s="536" t="s">
        <v>678</v>
      </c>
      <c r="R17" s="536" t="s">
        <v>679</v>
      </c>
      <c r="S17" s="538" t="s">
        <v>274</v>
      </c>
      <c r="T17" s="1261" t="s">
        <v>273</v>
      </c>
      <c r="U17" s="1261"/>
      <c r="V17" s="1216"/>
      <c r="W17" s="1248"/>
      <c r="X17" s="1152"/>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1">
        <f t="shared" ca="1" si="0"/>
        <v>8</v>
      </c>
      <c r="U18" s="1271"/>
      <c r="V18" s="489">
        <f ca="1">OFFSET(V18,0,-2)+1</f>
        <v>9</v>
      </c>
      <c r="W18" s="525"/>
      <c r="X18" s="489">
        <f ca="1">OFFSET(X18,0,-2)+1</f>
        <v>10</v>
      </c>
    </row>
    <row r="19" spans="1:29" ht="22.5">
      <c r="A19" s="1235">
        <v>1</v>
      </c>
      <c r="B19" s="982"/>
      <c r="C19" s="982"/>
      <c r="D19" s="982"/>
      <c r="E19" s="982"/>
      <c r="F19" s="982"/>
      <c r="G19" s="983"/>
      <c r="H19" s="983"/>
      <c r="I19" s="985"/>
      <c r="J19" s="977"/>
      <c r="K19" s="977"/>
      <c r="L19" s="595">
        <f>mergeValue(A19)</f>
        <v>1</v>
      </c>
      <c r="M19" s="643" t="s">
        <v>20</v>
      </c>
      <c r="N19" s="582"/>
      <c r="O19" s="1247"/>
      <c r="P19" s="1247"/>
      <c r="Q19" s="1247"/>
      <c r="R19" s="1247"/>
      <c r="S19" s="1247"/>
      <c r="T19" s="1247"/>
      <c r="U19" s="1247"/>
      <c r="V19" s="1247"/>
      <c r="W19" s="1247"/>
      <c r="X19" s="583" t="s">
        <v>476</v>
      </c>
    </row>
    <row r="20" spans="1:29" ht="22.5">
      <c r="A20" s="1235"/>
      <c r="B20" s="1235">
        <v>1</v>
      </c>
      <c r="C20" s="982"/>
      <c r="D20" s="982"/>
      <c r="E20" s="982"/>
      <c r="F20" s="982"/>
      <c r="G20" s="987"/>
      <c r="H20" s="984"/>
      <c r="I20" s="989"/>
      <c r="J20" s="974"/>
      <c r="K20" s="973"/>
      <c r="L20" s="595" t="str">
        <f>mergeValue(A20) &amp;"."&amp; mergeValue(B20)</f>
        <v>1.1</v>
      </c>
      <c r="M20" s="548" t="s">
        <v>16</v>
      </c>
      <c r="N20" s="582"/>
      <c r="O20" s="1247"/>
      <c r="P20" s="1247"/>
      <c r="Q20" s="1247"/>
      <c r="R20" s="1247"/>
      <c r="S20" s="1247"/>
      <c r="T20" s="1247"/>
      <c r="U20" s="1247"/>
      <c r="V20" s="1247"/>
      <c r="W20" s="1247"/>
      <c r="X20" s="583" t="s">
        <v>477</v>
      </c>
    </row>
    <row r="21" spans="1:29" ht="22.5">
      <c r="A21" s="1235"/>
      <c r="B21" s="1235"/>
      <c r="C21" s="1235">
        <v>1</v>
      </c>
      <c r="D21" s="982"/>
      <c r="E21" s="982"/>
      <c r="F21" s="982"/>
      <c r="G21" s="987"/>
      <c r="H21" s="984"/>
      <c r="I21" s="990"/>
      <c r="J21" s="974"/>
      <c r="K21" s="973"/>
      <c r="L21" s="595" t="str">
        <f>mergeValue(A21) &amp;"."&amp; mergeValue(B21)&amp;"."&amp; mergeValue(C21)</f>
        <v>1.1.1</v>
      </c>
      <c r="M21" s="549" t="s">
        <v>7</v>
      </c>
      <c r="N21" s="582"/>
      <c r="O21" s="1247"/>
      <c r="P21" s="1247"/>
      <c r="Q21" s="1247"/>
      <c r="R21" s="1247"/>
      <c r="S21" s="1247"/>
      <c r="T21" s="1247"/>
      <c r="U21" s="1247"/>
      <c r="V21" s="1247"/>
      <c r="W21" s="1247"/>
      <c r="X21" s="583" t="s">
        <v>634</v>
      </c>
    </row>
    <row r="22" spans="1:29">
      <c r="A22" s="1235"/>
      <c r="B22" s="1235"/>
      <c r="C22" s="1235"/>
      <c r="D22" s="1235">
        <v>1</v>
      </c>
      <c r="E22" s="982"/>
      <c r="F22" s="982"/>
      <c r="G22" s="987"/>
      <c r="H22" s="984"/>
      <c r="I22" s="990"/>
      <c r="J22" s="988"/>
      <c r="K22" s="973"/>
      <c r="L22" s="595" t="str">
        <f>mergeValue(A22) &amp;"."&amp; mergeValue(B22)&amp;"."&amp; mergeValue(C22)&amp;"."&amp; mergeValue(D22)</f>
        <v>1.1.1.1</v>
      </c>
      <c r="M22" s="550" t="s">
        <v>22</v>
      </c>
      <c r="N22" s="582"/>
      <c r="O22" s="1247"/>
      <c r="P22" s="1247"/>
      <c r="Q22" s="1247"/>
      <c r="R22" s="1247"/>
      <c r="S22" s="1247"/>
      <c r="T22" s="1247"/>
      <c r="U22" s="1247"/>
      <c r="V22" s="1247"/>
      <c r="W22" s="1247"/>
      <c r="X22" s="1022" t="s">
        <v>688</v>
      </c>
    </row>
    <row r="23" spans="1:29" ht="42.95" customHeight="1">
      <c r="A23" s="1235"/>
      <c r="B23" s="1235"/>
      <c r="C23" s="1235"/>
      <c r="D23" s="1235"/>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06" t="s">
        <v>689</v>
      </c>
      <c r="Y23" s="1010" t="str">
        <f>strCheckDateTwo(N23:W23)</f>
        <v/>
      </c>
    </row>
    <row r="24" spans="1:29" hidden="1">
      <c r="A24" s="1235"/>
      <c r="B24" s="1235"/>
      <c r="C24" s="1235"/>
      <c r="D24" s="1235"/>
      <c r="E24" s="982"/>
      <c r="F24" s="982"/>
      <c r="G24" s="987"/>
      <c r="H24" s="984"/>
      <c r="I24" s="990"/>
      <c r="J24" s="988"/>
      <c r="K24" s="978"/>
      <c r="L24" s="633"/>
      <c r="M24" s="563"/>
      <c r="N24" s="648"/>
      <c r="O24" s="648"/>
      <c r="P24" s="648"/>
      <c r="Q24" s="648"/>
      <c r="R24" s="586" t="str">
        <f>S23 &amp; "-" &amp; U23</f>
        <v>-</v>
      </c>
      <c r="S24" s="514"/>
      <c r="T24" s="588"/>
      <c r="U24" s="514"/>
      <c r="V24" s="648"/>
      <c r="W24" s="840"/>
      <c r="X24" s="1207"/>
    </row>
    <row r="25" spans="1:29" ht="15" customHeight="1">
      <c r="A25" s="1235"/>
      <c r="B25" s="1235"/>
      <c r="C25" s="1235"/>
      <c r="D25" s="1235"/>
      <c r="E25" s="982"/>
      <c r="F25" s="982"/>
      <c r="G25" s="987"/>
      <c r="H25" s="984"/>
      <c r="I25" s="990"/>
      <c r="J25" s="988"/>
      <c r="K25" s="978"/>
      <c r="L25" s="540"/>
      <c r="M25" s="553" t="s">
        <v>5</v>
      </c>
      <c r="N25" s="551"/>
      <c r="O25" s="547"/>
      <c r="P25" s="547"/>
      <c r="Q25" s="547"/>
      <c r="R25" s="547"/>
      <c r="S25" s="575"/>
      <c r="T25" s="566"/>
      <c r="U25" s="565"/>
      <c r="V25" s="551"/>
      <c r="W25" s="551"/>
      <c r="X25" s="1208"/>
    </row>
    <row r="26" spans="1:29" s="477" customFormat="1" ht="15" customHeight="1">
      <c r="A26" s="1235"/>
      <c r="B26" s="1235"/>
      <c r="C26" s="1235"/>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5"/>
      <c r="B27" s="1235"/>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5"/>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9" t="s">
        <v>690</v>
      </c>
      <c r="N31" s="1199"/>
      <c r="O31" s="1199"/>
      <c r="P31" s="1199"/>
      <c r="Q31" s="1199"/>
      <c r="R31" s="1199"/>
      <c r="S31" s="1199"/>
      <c r="T31" s="1199"/>
      <c r="U31" s="1199"/>
      <c r="V31" s="1199"/>
      <c r="W31" s="1199"/>
      <c r="X31" s="1199"/>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Передача. Тепловая энергия</v>
      </c>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441"/>
      <c r="D11" s="441"/>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441"/>
      <c r="F12" s="335" t="str">
        <f>"4."&amp;mergeValue(A12) &amp;"."&amp;mergeValue(B12)&amp;"."&amp;mergeValue(C12)</f>
        <v>4.1.1.1</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4"/>
      <c r="B13" s="1204"/>
      <c r="C13" s="1204"/>
      <c r="D13" s="441">
        <v>1</v>
      </c>
      <c r="F13" s="335" t="str">
        <f>"4."&amp;mergeValue(A13) &amp;"."&amp;mergeValue(B13)&amp;"."&amp;mergeValue(C13)&amp;"."&amp;mergeValue(D13)</f>
        <v>4.1.1.1.1</v>
      </c>
      <c r="G13" s="420" t="s">
        <v>498</v>
      </c>
      <c r="H13" s="317" t="str">
        <f>IF(Территории!R14="","","" &amp; Территории!R14 &amp; "")</f>
        <v>Город Казань (92701000)</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594</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2" t="s">
        <v>731</v>
      </c>
      <c r="E5" s="1232"/>
      <c r="F5" s="1232"/>
      <c r="G5" s="438"/>
    </row>
    <row r="6" spans="1:16" ht="3" customHeight="1">
      <c r="C6" s="86"/>
      <c r="D6" s="37"/>
      <c r="E6" s="84"/>
      <c r="F6" s="83"/>
      <c r="G6" s="286"/>
    </row>
    <row r="7" spans="1:16">
      <c r="C7" s="86"/>
      <c r="D7" s="1216" t="s">
        <v>454</v>
      </c>
      <c r="E7" s="1216"/>
      <c r="F7" s="1216"/>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06" t="s">
        <v>598</v>
      </c>
    </row>
    <row r="13" spans="1:16" ht="15" customHeight="1">
      <c r="A13" s="285"/>
      <c r="C13" s="86"/>
      <c r="D13" s="114"/>
      <c r="E13" s="301" t="s">
        <v>328</v>
      </c>
      <c r="F13" s="298"/>
      <c r="G13" s="1208"/>
    </row>
    <row r="14" spans="1:16">
      <c r="A14" s="285"/>
      <c r="C14" s="86"/>
      <c r="D14" s="187" t="s">
        <v>329</v>
      </c>
      <c r="E14" s="287" t="s">
        <v>695</v>
      </c>
      <c r="F14" s="295" t="s">
        <v>458</v>
      </c>
      <c r="G14" s="791"/>
    </row>
    <row r="15" spans="1:16" ht="42.95" customHeight="1">
      <c r="A15" s="285"/>
      <c r="C15" s="86"/>
      <c r="D15" s="187" t="s">
        <v>443</v>
      </c>
      <c r="E15" s="1120"/>
      <c r="F15" s="1121"/>
      <c r="G15" s="1206" t="s">
        <v>696</v>
      </c>
    </row>
    <row r="16" spans="1:16" s="801" customFormat="1" ht="15" customHeight="1">
      <c r="A16" s="805"/>
      <c r="B16" s="186"/>
      <c r="C16" s="688"/>
      <c r="D16" s="826"/>
      <c r="E16" s="829" t="s">
        <v>328</v>
      </c>
      <c r="F16" s="792"/>
      <c r="G16" s="1208"/>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2" t="s">
        <v>697</v>
      </c>
      <c r="E5" s="1232"/>
      <c r="F5" s="1232"/>
      <c r="G5" s="1232"/>
      <c r="H5" s="1232"/>
      <c r="I5" s="336"/>
    </row>
    <row r="6" spans="1:9" ht="3" customHeight="1">
      <c r="C6" s="86"/>
      <c r="D6" s="37"/>
      <c r="E6" s="84"/>
      <c r="F6" s="84"/>
      <c r="G6" s="84"/>
      <c r="H6" s="83"/>
      <c r="I6" s="286"/>
    </row>
    <row r="7" spans="1:9" ht="21" customHeight="1">
      <c r="C7" s="86"/>
      <c r="D7" s="1216" t="s">
        <v>454</v>
      </c>
      <c r="E7" s="1216"/>
      <c r="F7" s="1216"/>
      <c r="G7" s="1216"/>
      <c r="H7" s="1216"/>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7"/>
    </row>
    <row r="11" spans="1:9" ht="20.1000000000000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698</v>
      </c>
    </row>
    <row r="13" spans="1:9" ht="22.5">
      <c r="A13" s="285"/>
      <c r="B13" s="186">
        <v>3</v>
      </c>
      <c r="C13" s="86"/>
      <c r="D13" s="187">
        <v>2</v>
      </c>
      <c r="E13" s="352" t="s">
        <v>699</v>
      </c>
      <c r="F13" s="295"/>
      <c r="G13" s="295" t="s">
        <v>458</v>
      </c>
      <c r="H13" s="314"/>
      <c r="I13" s="416" t="s">
        <v>463</v>
      </c>
    </row>
    <row r="14" spans="1:9" ht="39" customHeight="1">
      <c r="A14" s="285"/>
      <c r="C14" s="86"/>
      <c r="D14" s="187">
        <v>3</v>
      </c>
      <c r="E14" s="1277" t="s">
        <v>700</v>
      </c>
      <c r="F14" s="1277"/>
      <c r="G14" s="1277"/>
      <c r="H14" s="1277"/>
      <c r="I14" s="413"/>
    </row>
    <row r="15" spans="1:9" ht="20.100000000000001" customHeight="1">
      <c r="A15" s="285"/>
      <c r="C15" s="86"/>
      <c r="D15" s="187" t="s">
        <v>444</v>
      </c>
      <c r="E15" s="296"/>
      <c r="F15" s="295"/>
      <c r="G15" s="295" t="s">
        <v>458</v>
      </c>
      <c r="H15" s="314"/>
      <c r="I15" s="1206" t="s">
        <v>701</v>
      </c>
    </row>
    <row r="16" spans="1:9" ht="15" customHeight="1">
      <c r="A16" s="285"/>
      <c r="C16" s="86"/>
      <c r="D16" s="114"/>
      <c r="E16" s="300" t="s">
        <v>328</v>
      </c>
      <c r="F16" s="301"/>
      <c r="G16" s="301"/>
      <c r="H16" s="298"/>
      <c r="I16" s="1208"/>
    </row>
    <row r="17" spans="1:12" ht="69" customHeight="1">
      <c r="A17" s="285"/>
      <c r="B17" s="186">
        <v>3</v>
      </c>
      <c r="C17" s="86"/>
      <c r="D17" s="187">
        <v>4</v>
      </c>
      <c r="E17" s="1277" t="s">
        <v>702</v>
      </c>
      <c r="F17" s="1277"/>
      <c r="G17" s="1277"/>
      <c r="H17" s="1277"/>
      <c r="I17" s="413"/>
    </row>
    <row r="18" spans="1:12" ht="20.100000000000001" customHeight="1">
      <c r="A18" s="285"/>
      <c r="C18" s="86"/>
      <c r="D18" s="187" t="s">
        <v>445</v>
      </c>
      <c r="E18" s="302" t="s">
        <v>464</v>
      </c>
      <c r="F18" s="295"/>
      <c r="G18" s="414"/>
      <c r="H18" s="295" t="s">
        <v>458</v>
      </c>
      <c r="I18" s="1206" t="s">
        <v>481</v>
      </c>
    </row>
    <row r="19" spans="1:12" ht="15" customHeight="1">
      <c r="A19" s="285"/>
      <c r="C19" s="86"/>
      <c r="D19" s="114"/>
      <c r="E19" s="300" t="s">
        <v>328</v>
      </c>
      <c r="F19" s="301"/>
      <c r="G19" s="301"/>
      <c r="H19" s="298"/>
      <c r="I19" s="1208"/>
    </row>
    <row r="20" spans="1:12" ht="30" customHeight="1">
      <c r="A20" s="285"/>
      <c r="B20" s="186">
        <v>3</v>
      </c>
      <c r="C20" s="86"/>
      <c r="D20" s="187">
        <v>5</v>
      </c>
      <c r="E20" s="1277" t="s">
        <v>703</v>
      </c>
      <c r="F20" s="1277"/>
      <c r="G20" s="1277"/>
      <c r="H20" s="1277"/>
      <c r="I20" s="413"/>
    </row>
    <row r="21" spans="1:12" ht="26.1" customHeight="1">
      <c r="A21" s="285"/>
      <c r="C21" s="86"/>
      <c r="D21" s="187" t="s">
        <v>446</v>
      </c>
      <c r="E21" s="1279" t="s">
        <v>704</v>
      </c>
      <c r="F21" s="1279"/>
      <c r="G21" s="1279"/>
      <c r="H21" s="1279"/>
      <c r="I21" s="413"/>
    </row>
    <row r="22" spans="1:12" ht="32.1" customHeight="1">
      <c r="A22" s="285"/>
      <c r="C22" s="86"/>
      <c r="D22" s="187" t="s">
        <v>447</v>
      </c>
      <c r="E22" s="303" t="s">
        <v>465</v>
      </c>
      <c r="F22" s="295"/>
      <c r="G22" s="414"/>
      <c r="H22" s="295" t="s">
        <v>458</v>
      </c>
      <c r="I22" s="1206" t="s">
        <v>705</v>
      </c>
    </row>
    <row r="23" spans="1:12" ht="15" customHeight="1">
      <c r="A23" s="285"/>
      <c r="C23" s="86"/>
      <c r="D23" s="114"/>
      <c r="E23" s="301" t="s">
        <v>328</v>
      </c>
      <c r="F23" s="297"/>
      <c r="G23" s="297"/>
      <c r="H23" s="298"/>
      <c r="I23" s="1208"/>
    </row>
    <row r="24" spans="1:12" ht="14.25" customHeight="1">
      <c r="A24" s="285"/>
      <c r="C24" s="86"/>
      <c r="D24" s="187" t="s">
        <v>448</v>
      </c>
      <c r="E24" s="1279" t="s">
        <v>706</v>
      </c>
      <c r="F24" s="1279"/>
      <c r="G24" s="1279"/>
      <c r="H24" s="1279"/>
      <c r="I24" s="413"/>
    </row>
    <row r="25" spans="1:12" ht="54.95" customHeight="1">
      <c r="A25" s="285"/>
      <c r="C25" s="86"/>
      <c r="D25" s="187" t="s">
        <v>449</v>
      </c>
      <c r="E25" s="303" t="s">
        <v>467</v>
      </c>
      <c r="F25" s="295"/>
      <c r="G25" s="414"/>
      <c r="H25" s="295" t="s">
        <v>458</v>
      </c>
      <c r="I25" s="1205" t="s">
        <v>599</v>
      </c>
    </row>
    <row r="26" spans="1:12" ht="15" customHeight="1">
      <c r="A26" s="285"/>
      <c r="C26" s="86"/>
      <c r="D26" s="114"/>
      <c r="E26" s="301" t="s">
        <v>328</v>
      </c>
      <c r="F26" s="297"/>
      <c r="G26" s="297"/>
      <c r="H26" s="298"/>
      <c r="I26" s="1205"/>
    </row>
    <row r="27" spans="1:12" ht="26.1" customHeight="1">
      <c r="A27" s="285"/>
      <c r="C27" s="86"/>
      <c r="D27" s="187" t="s">
        <v>450</v>
      </c>
      <c r="E27" s="1279" t="s">
        <v>707</v>
      </c>
      <c r="F27" s="1279"/>
      <c r="G27" s="1279"/>
      <c r="H27" s="1279"/>
      <c r="I27" s="413"/>
    </row>
    <row r="28" spans="1:12" ht="32.1" customHeight="1">
      <c r="A28" s="285"/>
      <c r="C28" s="86"/>
      <c r="D28" s="187" t="s">
        <v>451</v>
      </c>
      <c r="E28" s="303" t="s">
        <v>466</v>
      </c>
      <c r="F28" s="295"/>
      <c r="G28" s="306"/>
      <c r="H28" s="295" t="s">
        <v>458</v>
      </c>
      <c r="I28" s="1206" t="s">
        <v>708</v>
      </c>
      <c r="L28" s="212" t="s">
        <v>576</v>
      </c>
    </row>
    <row r="29" spans="1:12" ht="15" customHeight="1">
      <c r="A29" s="285"/>
      <c r="C29" s="86"/>
      <c r="D29" s="114"/>
      <c r="E29" s="301" t="s">
        <v>328</v>
      </c>
      <c r="F29" s="297"/>
      <c r="G29" s="297"/>
      <c r="H29" s="298"/>
      <c r="I29" s="1208"/>
    </row>
    <row r="30" spans="1:12" ht="49.5" customHeight="1">
      <c r="A30" s="285"/>
      <c r="B30" s="186">
        <v>3</v>
      </c>
      <c r="C30" s="86"/>
      <c r="D30" s="187" t="s">
        <v>69</v>
      </c>
      <c r="E30" s="1277" t="s">
        <v>710</v>
      </c>
      <c r="F30" s="1277"/>
      <c r="G30" s="1277"/>
      <c r="H30" s="1277"/>
      <c r="I30" s="413"/>
    </row>
    <row r="31" spans="1:12" ht="20.100000000000001" customHeight="1">
      <c r="A31" s="285"/>
      <c r="C31" s="86"/>
      <c r="D31" s="187" t="s">
        <v>452</v>
      </c>
      <c r="E31" s="296"/>
      <c r="F31" s="295"/>
      <c r="G31" s="295" t="s">
        <v>458</v>
      </c>
      <c r="H31" s="314"/>
      <c r="I31" s="1206" t="s">
        <v>480</v>
      </c>
    </row>
    <row r="32" spans="1:12" ht="15" customHeight="1">
      <c r="A32" s="285"/>
      <c r="C32" s="86"/>
      <c r="D32" s="114"/>
      <c r="E32" s="300" t="s">
        <v>328</v>
      </c>
      <c r="F32" s="297"/>
      <c r="G32" s="297"/>
      <c r="H32" s="298"/>
      <c r="I32" s="1208"/>
    </row>
    <row r="33" spans="1:12" s="174" customFormat="1" ht="3" customHeight="1">
      <c r="A33" s="285"/>
      <c r="K33" s="290"/>
      <c r="L33" s="290"/>
    </row>
    <row r="34" spans="1:12" ht="24.75" customHeight="1">
      <c r="D34" s="299">
        <v>1</v>
      </c>
      <c r="E34" s="1199" t="s">
        <v>709</v>
      </c>
      <c r="F34" s="1199"/>
      <c r="G34" s="1199"/>
      <c r="H34" s="1199"/>
      <c r="I34" s="1199"/>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6"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8"/>
    </row>
    <row r="14" spans="1:14" ht="3" customHeight="1">
      <c r="A14" s="131"/>
      <c r="B14" s="131"/>
      <c r="C14" s="131"/>
    </row>
    <row r="15" spans="1:14" ht="27.75" customHeight="1">
      <c r="E15" s="1281" t="s">
        <v>595</v>
      </c>
      <c r="F15" s="1281"/>
      <c r="G15" s="1281"/>
      <c r="H15" s="1281"/>
      <c r="I15" s="1281"/>
      <c r="J15" s="128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3" t="s">
        <v>315</v>
      </c>
      <c r="E15" s="128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0" t="s">
        <v>491</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4"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8" t="str">
        <f>IF(dateCh="","",dateCh)</f>
        <v>26.12.2019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108"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108" t="str">
        <f>IF('Перечень тарифов'!F21="","наименование отсутствует","" &amp; 'Перечень тарифов'!F21 &amp; "")</f>
        <v>Передача. Тепловая энергия</v>
      </c>
      <c r="I9" s="818" t="s">
        <v>589</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114" t="s">
        <v>458</v>
      </c>
      <c r="I10" s="818"/>
      <c r="J10" s="617"/>
      <c r="K10" s="1015"/>
      <c r="L10" s="1015"/>
      <c r="M10" s="1015"/>
      <c r="N10" s="1015"/>
      <c r="O10" s="1015"/>
      <c r="P10" s="1015"/>
      <c r="Q10" s="1015"/>
      <c r="R10" s="1015"/>
      <c r="S10" s="1015"/>
      <c r="T10" s="1015"/>
    </row>
    <row r="11" spans="1:20" s="1009" customFormat="1" ht="18.75">
      <c r="A11" s="1204"/>
      <c r="B11" s="1204">
        <v>1</v>
      </c>
      <c r="C11" s="1106"/>
      <c r="D11" s="1106"/>
      <c r="F11" s="1031" t="str">
        <f>"4."&amp;mergeValue(A11) &amp;"."&amp;mergeValue(B11)</f>
        <v>4.1.1</v>
      </c>
      <c r="G11" s="832" t="s">
        <v>593</v>
      </c>
      <c r="H11" s="1108"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106"/>
      <c r="F12" s="1031" t="str">
        <f>"4."&amp;mergeValue(A12) &amp;"."&amp;mergeValue(B12)&amp;"."&amp;mergeValue(C12)</f>
        <v>4.1.1.1</v>
      </c>
      <c r="G12" s="819" t="s">
        <v>497</v>
      </c>
      <c r="H12" s="1108"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4"/>
      <c r="B13" s="1204"/>
      <c r="C13" s="1204"/>
      <c r="D13" s="1106">
        <v>1</v>
      </c>
      <c r="F13" s="1031" t="str">
        <f>"4."&amp;mergeValue(A13) &amp;"."&amp;mergeValue(B13)&amp;"."&amp;mergeValue(C13)&amp;"."&amp;mergeValue(D13)</f>
        <v>4.1.1.1.1</v>
      </c>
      <c r="G13" s="820" t="s">
        <v>498</v>
      </c>
      <c r="H13" s="1108" t="str">
        <f>IF(Территории!R14="","","" &amp; Территории!R14 &amp; "")</f>
        <v>Город Казань (92701000)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9" t="s">
        <v>594</v>
      </c>
      <c r="H15" s="1199"/>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0" t="s">
        <v>55</v>
      </c>
      <c r="E7" s="1280"/>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40"/>
    </row>
    <row r="3" spans="2:5" ht="3" customHeight="1"/>
    <row r="4" spans="2:5" ht="21.75" customHeight="1" thickBot="1">
      <c r="B4" s="1125" t="s">
        <v>1</v>
      </c>
      <c r="C4" s="1125" t="s">
        <v>91</v>
      </c>
      <c r="D4" s="1125"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43825.581990740742</v>
      </c>
      <c r="B2" s="12" t="s">
        <v>775</v>
      </c>
      <c r="C2" s="12" t="s">
        <v>442</v>
      </c>
    </row>
    <row r="3" spans="1:4">
      <c r="A3" s="1117">
        <v>43825.582002314812</v>
      </c>
      <c r="B3" s="12" t="s">
        <v>776</v>
      </c>
      <c r="C3" s="12" t="s">
        <v>442</v>
      </c>
    </row>
    <row r="4" spans="1:4">
      <c r="A4" s="1117">
        <v>43825.584409722222</v>
      </c>
      <c r="B4" s="12" t="s">
        <v>775</v>
      </c>
      <c r="C4" s="12" t="s">
        <v>442</v>
      </c>
    </row>
    <row r="5" spans="1:4">
      <c r="A5" s="1117">
        <v>43825.584421296298</v>
      </c>
      <c r="B5" s="12" t="s">
        <v>776</v>
      </c>
      <c r="C5" s="12" t="s">
        <v>442</v>
      </c>
    </row>
    <row r="6" spans="1:4">
      <c r="A6" s="1117">
        <v>43825.587395833332</v>
      </c>
      <c r="B6" s="12" t="s">
        <v>775</v>
      </c>
      <c r="C6" s="12" t="s">
        <v>442</v>
      </c>
    </row>
    <row r="7" spans="1:4">
      <c r="A7" s="1117">
        <v>43825.587407407409</v>
      </c>
      <c r="B7" s="12" t="s">
        <v>776</v>
      </c>
      <c r="C7"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S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1"/>
      <c r="F9" s="1303"/>
      <c r="G9" s="1307" t="s">
        <v>85</v>
      </c>
      <c r="H9" s="1173"/>
      <c r="I9" s="1173">
        <v>1</v>
      </c>
      <c r="J9" s="1296"/>
      <c r="K9" s="1231" t="s">
        <v>85</v>
      </c>
      <c r="L9" s="1167"/>
      <c r="M9" s="1167" t="s">
        <v>93</v>
      </c>
      <c r="N9" s="1299"/>
      <c r="O9" s="1231" t="s">
        <v>85</v>
      </c>
      <c r="P9" s="1167"/>
      <c r="Q9" s="1167" t="s">
        <v>93</v>
      </c>
      <c r="R9" s="1300"/>
      <c r="S9" s="1231" t="s">
        <v>85</v>
      </c>
      <c r="T9" s="1089"/>
      <c r="U9" s="1089" t="s">
        <v>93</v>
      </c>
      <c r="V9" s="1113"/>
      <c r="W9" s="308"/>
    </row>
    <row r="10" spans="1:23" s="741" customFormat="1" ht="17.100000000000001" customHeight="1">
      <c r="A10" s="205"/>
      <c r="C10" s="159"/>
      <c r="D10" s="1173"/>
      <c r="E10" s="1301"/>
      <c r="F10" s="1303"/>
      <c r="G10" s="1307"/>
      <c r="H10" s="1173"/>
      <c r="I10" s="1173"/>
      <c r="J10" s="1296"/>
      <c r="K10" s="1231"/>
      <c r="L10" s="1167"/>
      <c r="M10" s="1167"/>
      <c r="N10" s="1299"/>
      <c r="O10" s="1231"/>
      <c r="P10" s="1167"/>
      <c r="Q10" s="1167"/>
      <c r="R10" s="1300"/>
      <c r="S10" s="1231"/>
      <c r="T10" s="1091"/>
      <c r="U10" s="746"/>
      <c r="V10" s="747" t="s">
        <v>717</v>
      </c>
      <c r="W10" s="748"/>
    </row>
    <row r="11" spans="1:23" s="102" customFormat="1" ht="17.100000000000001" customHeight="1">
      <c r="A11" s="205"/>
      <c r="C11" s="159"/>
      <c r="D11" s="1171"/>
      <c r="E11" s="1302"/>
      <c r="F11" s="1304"/>
      <c r="G11" s="1171"/>
      <c r="H11" s="1171"/>
      <c r="I11" s="1171"/>
      <c r="J11" s="1297"/>
      <c r="K11" s="1171"/>
      <c r="L11" s="1171"/>
      <c r="M11" s="1171"/>
      <c r="N11" s="1300"/>
      <c r="O11" s="1171"/>
      <c r="P11" s="1090"/>
      <c r="Q11" s="746"/>
      <c r="R11" s="747" t="s">
        <v>716</v>
      </c>
      <c r="S11" s="743"/>
      <c r="T11" s="743"/>
      <c r="U11" s="743"/>
      <c r="V11" s="743"/>
      <c r="W11" s="748"/>
    </row>
    <row r="12" spans="1:23" s="102" customFormat="1" ht="17.100000000000001" customHeight="1">
      <c r="A12" s="205"/>
      <c r="C12" s="159"/>
      <c r="D12" s="1171"/>
      <c r="E12" s="1302"/>
      <c r="F12" s="1304"/>
      <c r="G12" s="1171"/>
      <c r="H12" s="1171"/>
      <c r="I12" s="1171"/>
      <c r="J12" s="1297"/>
      <c r="K12" s="1171"/>
      <c r="L12" s="746"/>
      <c r="M12" s="747"/>
      <c r="N12" s="747" t="s">
        <v>412</v>
      </c>
      <c r="O12" s="747"/>
      <c r="P12" s="747"/>
      <c r="Q12" s="747"/>
      <c r="R12" s="747"/>
      <c r="S12" s="743"/>
      <c r="T12" s="743"/>
      <c r="U12" s="743"/>
      <c r="V12" s="743"/>
      <c r="W12" s="748"/>
    </row>
    <row r="13" spans="1:23" s="102" customFormat="1" ht="17.25" customHeight="1">
      <c r="A13" s="205"/>
      <c r="C13" s="159"/>
      <c r="D13" s="1171"/>
      <c r="E13" s="1302"/>
      <c r="F13" s="1304"/>
      <c r="G13" s="117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5"/>
      <c r="E15" s="1305"/>
      <c r="F15" s="1306"/>
      <c r="G15" s="1308"/>
      <c r="H15" s="1173"/>
      <c r="I15" s="1173">
        <v>1</v>
      </c>
      <c r="J15" s="1296"/>
      <c r="K15" s="1231" t="s">
        <v>85</v>
      </c>
      <c r="L15" s="1167"/>
      <c r="M15" s="1167" t="s">
        <v>93</v>
      </c>
      <c r="N15" s="1299"/>
      <c r="O15" s="1231" t="s">
        <v>85</v>
      </c>
      <c r="P15" s="1167"/>
      <c r="Q15" s="1167" t="s">
        <v>93</v>
      </c>
      <c r="R15" s="1300"/>
      <c r="S15" s="1231" t="s">
        <v>85</v>
      </c>
      <c r="T15" s="1089"/>
      <c r="U15" s="1089" t="s">
        <v>93</v>
      </c>
      <c r="V15" s="1113"/>
      <c r="W15" s="308"/>
    </row>
    <row r="16" spans="1:23" s="744" customFormat="1" ht="16.5" customHeight="1">
      <c r="A16" s="750"/>
      <c r="B16" s="745"/>
      <c r="C16" s="749"/>
      <c r="D16" s="1295"/>
      <c r="E16" s="1305"/>
      <c r="F16" s="1306"/>
      <c r="G16" s="1308"/>
      <c r="H16" s="1173"/>
      <c r="I16" s="1173"/>
      <c r="J16" s="1296"/>
      <c r="K16" s="1231"/>
      <c r="L16" s="1167"/>
      <c r="M16" s="1167"/>
      <c r="N16" s="1299"/>
      <c r="O16" s="1231"/>
      <c r="P16" s="1167"/>
      <c r="Q16" s="1167"/>
      <c r="R16" s="1300"/>
      <c r="S16" s="1231"/>
      <c r="T16" s="1091"/>
      <c r="U16" s="746"/>
      <c r="V16" s="747" t="s">
        <v>717</v>
      </c>
      <c r="W16" s="748"/>
    </row>
    <row r="17" spans="1:36" ht="17.100000000000001" customHeight="1">
      <c r="A17" s="205"/>
      <c r="B17" s="102"/>
      <c r="C17" s="159"/>
      <c r="D17" s="1295"/>
      <c r="E17" s="1305"/>
      <c r="F17" s="1306"/>
      <c r="G17" s="1308"/>
      <c r="H17" s="1173"/>
      <c r="I17" s="1173"/>
      <c r="J17" s="1297"/>
      <c r="K17" s="1231"/>
      <c r="L17" s="1167"/>
      <c r="M17" s="1167"/>
      <c r="N17" s="1300"/>
      <c r="O17" s="1231"/>
      <c r="P17" s="1090"/>
      <c r="Q17" s="746"/>
      <c r="R17" s="747" t="s">
        <v>716</v>
      </c>
      <c r="S17" s="743"/>
      <c r="T17" s="743"/>
      <c r="U17" s="743"/>
      <c r="V17" s="743"/>
      <c r="W17" s="748"/>
    </row>
    <row r="18" spans="1:36" ht="17.100000000000001" customHeight="1">
      <c r="A18" s="205"/>
      <c r="B18" s="102"/>
      <c r="C18" s="159"/>
      <c r="D18" s="1295"/>
      <c r="E18" s="1305"/>
      <c r="F18" s="1306"/>
      <c r="G18" s="1308"/>
      <c r="H18" s="1173"/>
      <c r="I18" s="1173"/>
      <c r="J18" s="1297"/>
      <c r="K18" s="1231"/>
      <c r="L18" s="746"/>
      <c r="M18" s="747"/>
      <c r="N18" s="747" t="s">
        <v>412</v>
      </c>
      <c r="O18" s="747"/>
      <c r="P18" s="747"/>
      <c r="Q18" s="747"/>
      <c r="R18" s="747"/>
      <c r="S18" s="743"/>
      <c r="T18" s="743"/>
      <c r="U18" s="743"/>
      <c r="V18" s="743"/>
      <c r="W18" s="748"/>
    </row>
    <row r="19" spans="1:36" ht="17.100000000000001" customHeight="1">
      <c r="A19" s="205"/>
      <c r="B19" s="102"/>
      <c r="C19" s="159"/>
      <c r="D19" s="1295"/>
      <c r="E19" s="1305"/>
      <c r="F19" s="1306"/>
      <c r="G19" s="1308"/>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8" t="s">
        <v>298</v>
      </c>
      <c r="P27" s="1298"/>
      <c r="Q27" s="1298"/>
      <c r="R27" s="1259" t="s">
        <v>270</v>
      </c>
      <c r="S27" s="1259"/>
      <c r="T27" s="1259"/>
      <c r="U27" s="1216" t="s">
        <v>341</v>
      </c>
      <c r="W27" s="1309"/>
    </row>
    <row r="28" spans="1:36" ht="17.100000000000001" customHeight="1">
      <c r="O28" s="1260" t="s">
        <v>606</v>
      </c>
      <c r="P28" s="1260" t="s">
        <v>271</v>
      </c>
      <c r="Q28" s="1260"/>
      <c r="R28" s="1259"/>
      <c r="S28" s="1259"/>
      <c r="T28" s="1259"/>
      <c r="U28" s="1216"/>
      <c r="W28" s="1309"/>
    </row>
    <row r="29" spans="1:36" ht="37.5" customHeight="1">
      <c r="O29" s="1260"/>
      <c r="P29" s="104" t="s">
        <v>607</v>
      </c>
      <c r="Q29" s="104" t="s">
        <v>6</v>
      </c>
      <c r="R29" s="105" t="s">
        <v>274</v>
      </c>
      <c r="S29" s="1261" t="s">
        <v>273</v>
      </c>
      <c r="T29" s="1261"/>
      <c r="U29" s="1216"/>
      <c r="W29" s="1309"/>
    </row>
    <row r="30" spans="1:36" ht="17.100000000000001" customHeight="1">
      <c r="G30" s="157"/>
      <c r="H30" s="157"/>
      <c r="I30" s="157"/>
      <c r="J30" s="157"/>
      <c r="K30" s="157"/>
      <c r="L30" s="122"/>
      <c r="M30" s="433" t="s">
        <v>183</v>
      </c>
      <c r="N30" s="434"/>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5" customFormat="1" ht="22.5">
      <c r="A31" s="1235">
        <v>1</v>
      </c>
      <c r="B31" s="849"/>
      <c r="C31" s="849"/>
      <c r="D31" s="849"/>
      <c r="E31" s="850"/>
      <c r="F31" s="851"/>
      <c r="G31" s="851"/>
      <c r="H31" s="851"/>
      <c r="I31" s="852"/>
      <c r="J31" s="847"/>
      <c r="K31" s="854"/>
      <c r="L31" s="595">
        <f>mergeValue(A31)</f>
        <v>1</v>
      </c>
      <c r="M31" s="643" t="s">
        <v>20</v>
      </c>
      <c r="N31" s="648"/>
      <c r="O31" s="1291"/>
      <c r="P31" s="1292"/>
      <c r="Q31" s="1292"/>
      <c r="R31" s="1292"/>
      <c r="S31" s="1292"/>
      <c r="T31" s="1292"/>
      <c r="U31" s="1292"/>
      <c r="V31" s="129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5"/>
      <c r="B32" s="1235">
        <v>1</v>
      </c>
      <c r="C32" s="849"/>
      <c r="D32" s="849"/>
      <c r="E32" s="851"/>
      <c r="F32" s="851"/>
      <c r="G32" s="851"/>
      <c r="H32" s="851"/>
      <c r="I32" s="846"/>
      <c r="J32" s="845"/>
      <c r="K32" s="848"/>
      <c r="L32" s="595" t="str">
        <f>mergeValue(A32) &amp;"."&amp; mergeValue(B32)</f>
        <v>1.1</v>
      </c>
      <c r="M32" s="548" t="s">
        <v>16</v>
      </c>
      <c r="N32" s="648"/>
      <c r="O32" s="1291"/>
      <c r="P32" s="1292"/>
      <c r="Q32" s="1292"/>
      <c r="R32" s="1292"/>
      <c r="S32" s="1292"/>
      <c r="T32" s="1292"/>
      <c r="U32" s="1292"/>
      <c r="V32" s="129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5"/>
      <c r="B33" s="1235"/>
      <c r="C33" s="1235">
        <v>1</v>
      </c>
      <c r="D33" s="849"/>
      <c r="E33" s="851"/>
      <c r="F33" s="851"/>
      <c r="G33" s="851"/>
      <c r="H33" s="851"/>
      <c r="I33" s="853"/>
      <c r="J33" s="845"/>
      <c r="K33" s="848"/>
      <c r="L33" s="595" t="str">
        <f>mergeValue(A33) &amp;"."&amp; mergeValue(B33)&amp;"."&amp; mergeValue(C33)</f>
        <v>1.1.1</v>
      </c>
      <c r="M33" s="549" t="s">
        <v>7</v>
      </c>
      <c r="N33" s="648"/>
      <c r="O33" s="1291"/>
      <c r="P33" s="1292"/>
      <c r="Q33" s="1292"/>
      <c r="R33" s="1292"/>
      <c r="S33" s="1292"/>
      <c r="T33" s="1292"/>
      <c r="U33" s="1292"/>
      <c r="V33" s="1293"/>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5"/>
      <c r="B34" s="1235"/>
      <c r="C34" s="1235"/>
      <c r="D34" s="1235">
        <v>1</v>
      </c>
      <c r="E34" s="851"/>
      <c r="F34" s="851"/>
      <c r="G34" s="851"/>
      <c r="H34" s="851"/>
      <c r="I34" s="853"/>
      <c r="J34" s="845"/>
      <c r="K34" s="848"/>
      <c r="L34" s="595" t="str">
        <f>mergeValue(A34) &amp;"."&amp; mergeValue(B34)&amp;"."&amp; mergeValue(C34)&amp;"."&amp; mergeValue(D34)</f>
        <v>1.1.1.1</v>
      </c>
      <c r="M34" s="550" t="s">
        <v>22</v>
      </c>
      <c r="N34" s="648"/>
      <c r="O34" s="1291"/>
      <c r="P34" s="1292"/>
      <c r="Q34" s="1292"/>
      <c r="R34" s="1292"/>
      <c r="S34" s="1292"/>
      <c r="T34" s="1292"/>
      <c r="U34" s="1292"/>
      <c r="V34" s="1293"/>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5"/>
      <c r="B35" s="1235"/>
      <c r="C35" s="1235"/>
      <c r="D35" s="1235"/>
      <c r="E35" s="1235">
        <v>1</v>
      </c>
      <c r="F35" s="851"/>
      <c r="G35" s="851"/>
      <c r="H35" s="849">
        <v>1</v>
      </c>
      <c r="I35" s="1235">
        <v>1</v>
      </c>
      <c r="J35" s="851"/>
      <c r="K35" s="856"/>
      <c r="L35" s="595" t="str">
        <f>mergeValue(A35) &amp;"."&amp; mergeValue(B35)&amp;"."&amp; mergeValue(C35)&amp;"."&amp; mergeValue(D35)&amp;"."&amp; mergeValue(E35)</f>
        <v>1.1.1.1.1</v>
      </c>
      <c r="M35" s="556" t="s">
        <v>9</v>
      </c>
      <c r="N35" s="648"/>
      <c r="O35" s="1238"/>
      <c r="P35" s="1239"/>
      <c r="Q35" s="1239"/>
      <c r="R35" s="1239"/>
      <c r="S35" s="1239"/>
      <c r="T35" s="1239"/>
      <c r="U35" s="1239"/>
      <c r="V35" s="1240"/>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5"/>
      <c r="B36" s="1235"/>
      <c r="C36" s="1235"/>
      <c r="D36" s="1235"/>
      <c r="E36" s="1235"/>
      <c r="F36" s="1235">
        <v>1</v>
      </c>
      <c r="G36" s="849"/>
      <c r="H36" s="849"/>
      <c r="I36" s="1235"/>
      <c r="J36" s="1235">
        <v>1</v>
      </c>
      <c r="K36" s="857"/>
      <c r="L36" s="595" t="str">
        <f>mergeValue(A36) &amp;"."&amp; mergeValue(B36)&amp;"."&amp; mergeValue(C36)&amp;"."&amp; mergeValue(D36)&amp;"."&amp; mergeValue(E36)&amp;"."&amp; mergeValue(F36)</f>
        <v>1.1.1.1.1.1</v>
      </c>
      <c r="M36" s="557" t="s">
        <v>10</v>
      </c>
      <c r="N36" s="648"/>
      <c r="O36" s="1238"/>
      <c r="P36" s="1239"/>
      <c r="Q36" s="1239"/>
      <c r="R36" s="1239"/>
      <c r="S36" s="1239"/>
      <c r="T36" s="1239"/>
      <c r="U36" s="1239"/>
      <c r="V36" s="1240"/>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5"/>
      <c r="B37" s="1235"/>
      <c r="C37" s="1235"/>
      <c r="D37" s="1235"/>
      <c r="E37" s="1235"/>
      <c r="F37" s="1235"/>
      <c r="G37" s="849">
        <v>1</v>
      </c>
      <c r="H37" s="849"/>
      <c r="I37" s="1235"/>
      <c r="J37" s="1235"/>
      <c r="K37" s="857">
        <v>1</v>
      </c>
      <c r="L37" s="595" t="str">
        <f>mergeValue(A37) &amp;"."&amp; mergeValue(B37)&amp;"."&amp; mergeValue(C37)&amp;"."&amp; mergeValue(D37)&amp;"."&amp; mergeValue(E37)&amp;"."&amp; mergeValue(F37)&amp;"."&amp; mergeValue(G37)</f>
        <v>1.1.1.1.1.1.1</v>
      </c>
      <c r="M37" s="1071"/>
      <c r="N37" s="648"/>
      <c r="O37" s="564"/>
      <c r="P37" s="564"/>
      <c r="Q37" s="1096"/>
      <c r="R37" s="1230"/>
      <c r="S37" s="1231" t="s">
        <v>84</v>
      </c>
      <c r="T37" s="1230"/>
      <c r="U37" s="1231" t="s">
        <v>84</v>
      </c>
      <c r="V37" s="564"/>
      <c r="W37" s="1205"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5"/>
      <c r="B38" s="1235"/>
      <c r="C38" s="1235"/>
      <c r="D38" s="1235"/>
      <c r="E38" s="1235"/>
      <c r="F38" s="1235"/>
      <c r="G38" s="849"/>
      <c r="H38" s="849"/>
      <c r="I38" s="1235"/>
      <c r="J38" s="1235"/>
      <c r="K38" s="857"/>
      <c r="L38" s="602"/>
      <c r="M38" s="648"/>
      <c r="N38" s="648"/>
      <c r="O38" s="564"/>
      <c r="P38" s="564"/>
      <c r="Q38" s="586" t="str">
        <f>R37 &amp; "-" &amp; T37</f>
        <v>-</v>
      </c>
      <c r="R38" s="1230"/>
      <c r="S38" s="1231"/>
      <c r="T38" s="1230"/>
      <c r="U38" s="1231"/>
      <c r="V38" s="564"/>
      <c r="W38" s="1205"/>
      <c r="X38" s="587"/>
      <c r="Y38" s="591"/>
      <c r="Z38" s="591" t="str">
        <f t="shared" si="0"/>
        <v/>
      </c>
      <c r="AA38" s="591"/>
      <c r="AB38" s="591"/>
      <c r="AC38" s="591"/>
      <c r="AD38" s="587"/>
      <c r="AE38" s="587"/>
      <c r="AF38" s="587"/>
      <c r="AG38" s="587"/>
      <c r="AH38" s="587"/>
      <c r="AI38" s="587"/>
      <c r="AJ38" s="587"/>
    </row>
    <row r="39" spans="1:36" s="525" customFormat="1" ht="15" customHeight="1">
      <c r="A39" s="1235"/>
      <c r="B39" s="1235"/>
      <c r="C39" s="1235"/>
      <c r="D39" s="1235"/>
      <c r="E39" s="1235"/>
      <c r="F39" s="1235"/>
      <c r="G39" s="851"/>
      <c r="H39" s="849"/>
      <c r="I39" s="1235"/>
      <c r="J39" s="1235"/>
      <c r="K39" s="856"/>
      <c r="L39" s="540"/>
      <c r="M39" s="559" t="s">
        <v>25</v>
      </c>
      <c r="N39" s="566"/>
      <c r="O39" s="566"/>
      <c r="P39" s="566"/>
      <c r="Q39" s="566"/>
      <c r="R39" s="566"/>
      <c r="S39" s="566"/>
      <c r="T39" s="566"/>
      <c r="U39" s="566"/>
      <c r="V39" s="562"/>
      <c r="W39" s="1205"/>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5"/>
      <c r="B40" s="1235"/>
      <c r="C40" s="1235"/>
      <c r="D40" s="1235"/>
      <c r="E40" s="1235"/>
      <c r="F40" s="851"/>
      <c r="G40" s="851"/>
      <c r="H40" s="849"/>
      <c r="I40" s="1235"/>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5"/>
      <c r="B41" s="1235"/>
      <c r="C41" s="1235"/>
      <c r="D41" s="1235"/>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5"/>
      <c r="B42" s="1235"/>
      <c r="C42" s="1235"/>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5"/>
      <c r="B43" s="1235"/>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5"/>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5">
        <v>1</v>
      </c>
      <c r="B49" s="867"/>
      <c r="C49" s="867"/>
      <c r="D49" s="867"/>
      <c r="E49" s="868"/>
      <c r="F49" s="869"/>
      <c r="G49" s="869"/>
      <c r="H49" s="869"/>
      <c r="I49" s="870"/>
      <c r="J49" s="865"/>
      <c r="K49" s="872"/>
      <c r="L49" s="595">
        <f>mergeValue(A49)</f>
        <v>1</v>
      </c>
      <c r="M49" s="643" t="s">
        <v>20</v>
      </c>
      <c r="N49" s="648"/>
      <c r="O49" s="1291"/>
      <c r="P49" s="1292"/>
      <c r="Q49" s="1292"/>
      <c r="R49" s="1292"/>
      <c r="S49" s="1292"/>
      <c r="T49" s="1292"/>
      <c r="U49" s="1292"/>
      <c r="V49" s="129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5"/>
      <c r="B50" s="1235">
        <v>1</v>
      </c>
      <c r="C50" s="867"/>
      <c r="D50" s="867"/>
      <c r="E50" s="869"/>
      <c r="F50" s="869"/>
      <c r="G50" s="869"/>
      <c r="H50" s="869"/>
      <c r="I50" s="864"/>
      <c r="J50" s="863"/>
      <c r="K50" s="866"/>
      <c r="L50" s="595" t="str">
        <f>mergeValue(A50) &amp;"."&amp; mergeValue(B50)</f>
        <v>1.1</v>
      </c>
      <c r="M50" s="548" t="s">
        <v>16</v>
      </c>
      <c r="N50" s="648"/>
      <c r="O50" s="1291"/>
      <c r="P50" s="1292"/>
      <c r="Q50" s="1292"/>
      <c r="R50" s="1292"/>
      <c r="S50" s="1292"/>
      <c r="T50" s="1292"/>
      <c r="U50" s="1292"/>
      <c r="V50" s="129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5"/>
      <c r="B51" s="1235"/>
      <c r="C51" s="1235">
        <v>1</v>
      </c>
      <c r="D51" s="867"/>
      <c r="E51" s="869"/>
      <c r="F51" s="869"/>
      <c r="G51" s="869"/>
      <c r="H51" s="869"/>
      <c r="I51" s="871"/>
      <c r="J51" s="863"/>
      <c r="K51" s="866"/>
      <c r="L51" s="595" t="str">
        <f>mergeValue(A51) &amp;"."&amp; mergeValue(B51)&amp;"."&amp; mergeValue(C51)</f>
        <v>1.1.1</v>
      </c>
      <c r="M51" s="549" t="s">
        <v>7</v>
      </c>
      <c r="N51" s="648"/>
      <c r="O51" s="1291"/>
      <c r="P51" s="1292"/>
      <c r="Q51" s="1292"/>
      <c r="R51" s="1292"/>
      <c r="S51" s="1292"/>
      <c r="T51" s="1292"/>
      <c r="U51" s="1292"/>
      <c r="V51" s="1293"/>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5"/>
      <c r="B52" s="1235"/>
      <c r="C52" s="1235"/>
      <c r="D52" s="1235">
        <v>1</v>
      </c>
      <c r="E52" s="869"/>
      <c r="F52" s="869"/>
      <c r="G52" s="869"/>
      <c r="H52" s="869"/>
      <c r="I52" s="871"/>
      <c r="J52" s="863"/>
      <c r="K52" s="866"/>
      <c r="L52" s="595" t="str">
        <f>mergeValue(A52) &amp;"."&amp; mergeValue(B52)&amp;"."&amp; mergeValue(C52)&amp;"."&amp; mergeValue(D52)</f>
        <v>1.1.1.1</v>
      </c>
      <c r="M52" s="550" t="s">
        <v>22</v>
      </c>
      <c r="N52" s="648"/>
      <c r="O52" s="1291"/>
      <c r="P52" s="1292"/>
      <c r="Q52" s="1292"/>
      <c r="R52" s="1292"/>
      <c r="S52" s="1292"/>
      <c r="T52" s="1292"/>
      <c r="U52" s="1292"/>
      <c r="V52" s="1293"/>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5"/>
      <c r="B53" s="1235"/>
      <c r="C53" s="1235"/>
      <c r="D53" s="1235"/>
      <c r="E53" s="1235">
        <v>1</v>
      </c>
      <c r="F53" s="869"/>
      <c r="G53" s="869"/>
      <c r="H53" s="867">
        <v>1</v>
      </c>
      <c r="I53" s="1235">
        <v>1</v>
      </c>
      <c r="J53" s="869"/>
      <c r="K53" s="874"/>
      <c r="L53" s="595" t="str">
        <f>mergeValue(A53) &amp;"."&amp; mergeValue(B53)&amp;"."&amp; mergeValue(C53)&amp;"."&amp; mergeValue(D53)&amp;"."&amp; mergeValue(E53)</f>
        <v>1.1.1.1.1</v>
      </c>
      <c r="M53" s="556" t="s">
        <v>9</v>
      </c>
      <c r="N53" s="648"/>
      <c r="O53" s="1238"/>
      <c r="P53" s="1239"/>
      <c r="Q53" s="1239"/>
      <c r="R53" s="1239"/>
      <c r="S53" s="1239"/>
      <c r="T53" s="1239"/>
      <c r="U53" s="1239"/>
      <c r="V53" s="1240"/>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5"/>
      <c r="B54" s="1235"/>
      <c r="C54" s="1235"/>
      <c r="D54" s="1235"/>
      <c r="E54" s="1235"/>
      <c r="F54" s="1235">
        <v>1</v>
      </c>
      <c r="G54" s="867"/>
      <c r="H54" s="867"/>
      <c r="I54" s="1235"/>
      <c r="J54" s="1235">
        <v>1</v>
      </c>
      <c r="K54" s="875"/>
      <c r="L54" s="595" t="str">
        <f>mergeValue(A54) &amp;"."&amp; mergeValue(B54)&amp;"."&amp; mergeValue(C54)&amp;"."&amp; mergeValue(D54)&amp;"."&amp; mergeValue(E54)&amp;"."&amp; mergeValue(F54)</f>
        <v>1.1.1.1.1.1</v>
      </c>
      <c r="M54" s="557" t="s">
        <v>10</v>
      </c>
      <c r="N54" s="648"/>
      <c r="O54" s="1238"/>
      <c r="P54" s="1239"/>
      <c r="Q54" s="1239"/>
      <c r="R54" s="1239"/>
      <c r="S54" s="1239"/>
      <c r="T54" s="1239"/>
      <c r="U54" s="1239"/>
      <c r="V54" s="1240"/>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5"/>
      <c r="B55" s="1235"/>
      <c r="C55" s="1235"/>
      <c r="D55" s="1235"/>
      <c r="E55" s="1235"/>
      <c r="F55" s="1235"/>
      <c r="G55" s="867">
        <v>1</v>
      </c>
      <c r="H55" s="867"/>
      <c r="I55" s="1235"/>
      <c r="J55" s="1235"/>
      <c r="K55" s="875">
        <v>1</v>
      </c>
      <c r="L55" s="595" t="str">
        <f>mergeValue(A55) &amp;"."&amp; mergeValue(B55)&amp;"."&amp; mergeValue(C55)&amp;"."&amp; mergeValue(D55)&amp;"."&amp; mergeValue(E55)&amp;"."&amp; mergeValue(F55)&amp;"."&amp; mergeValue(G55)</f>
        <v>1.1.1.1.1.1.1</v>
      </c>
      <c r="M55" s="1071"/>
      <c r="N55" s="648"/>
      <c r="O55" s="564"/>
      <c r="P55" s="564"/>
      <c r="Q55" s="1096"/>
      <c r="R55" s="1230"/>
      <c r="S55" s="1231" t="s">
        <v>84</v>
      </c>
      <c r="T55" s="1230"/>
      <c r="U55" s="1231" t="s">
        <v>84</v>
      </c>
      <c r="V55" s="564"/>
      <c r="W55" s="1205"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5"/>
      <c r="B56" s="1235"/>
      <c r="C56" s="1235"/>
      <c r="D56" s="1235"/>
      <c r="E56" s="1235"/>
      <c r="F56" s="1235"/>
      <c r="G56" s="867"/>
      <c r="H56" s="867"/>
      <c r="I56" s="1235"/>
      <c r="J56" s="1235"/>
      <c r="K56" s="875"/>
      <c r="L56" s="602"/>
      <c r="M56" s="648"/>
      <c r="N56" s="648"/>
      <c r="O56" s="564"/>
      <c r="P56" s="564"/>
      <c r="Q56" s="586" t="str">
        <f>R55 &amp; "-" &amp; T55</f>
        <v>-</v>
      </c>
      <c r="R56" s="1230"/>
      <c r="S56" s="1231"/>
      <c r="T56" s="1230"/>
      <c r="U56" s="1231"/>
      <c r="V56" s="564"/>
      <c r="W56" s="1205"/>
      <c r="X56" s="587"/>
      <c r="Y56" s="591"/>
      <c r="Z56" s="591" t="str">
        <f t="shared" si="1"/>
        <v/>
      </c>
      <c r="AA56" s="591"/>
      <c r="AB56" s="591"/>
      <c r="AC56" s="591"/>
      <c r="AD56" s="587"/>
      <c r="AE56" s="587"/>
      <c r="AF56" s="587"/>
      <c r="AG56" s="587"/>
      <c r="AH56" s="587"/>
      <c r="AI56" s="587"/>
      <c r="AJ56" s="587"/>
    </row>
    <row r="57" spans="1:36" s="525" customFormat="1" ht="15" customHeight="1">
      <c r="A57" s="1235"/>
      <c r="B57" s="1235"/>
      <c r="C57" s="1235"/>
      <c r="D57" s="1235"/>
      <c r="E57" s="1235"/>
      <c r="F57" s="1235"/>
      <c r="G57" s="869"/>
      <c r="H57" s="867"/>
      <c r="I57" s="1235"/>
      <c r="J57" s="1235"/>
      <c r="K57" s="874"/>
      <c r="L57" s="540"/>
      <c r="M57" s="559" t="s">
        <v>25</v>
      </c>
      <c r="N57" s="566"/>
      <c r="O57" s="566"/>
      <c r="P57" s="566"/>
      <c r="Q57" s="566"/>
      <c r="R57" s="566"/>
      <c r="S57" s="566"/>
      <c r="T57" s="566"/>
      <c r="U57" s="566"/>
      <c r="V57" s="562"/>
      <c r="W57" s="1205"/>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5"/>
      <c r="B58" s="1235"/>
      <c r="C58" s="1235"/>
      <c r="D58" s="1235"/>
      <c r="E58" s="1235"/>
      <c r="F58" s="869"/>
      <c r="G58" s="869"/>
      <c r="H58" s="867"/>
      <c r="I58" s="1235"/>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5"/>
      <c r="B59" s="1235"/>
      <c r="C59" s="1235"/>
      <c r="D59" s="1235"/>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5"/>
      <c r="B60" s="1235"/>
      <c r="C60" s="1235"/>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5"/>
      <c r="B61" s="1235"/>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5"/>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5">
        <v>1</v>
      </c>
      <c r="B67" s="885"/>
      <c r="C67" s="885"/>
      <c r="D67" s="885"/>
      <c r="E67" s="886"/>
      <c r="F67" s="887"/>
      <c r="G67" s="887"/>
      <c r="H67" s="887"/>
      <c r="I67" s="888"/>
      <c r="J67" s="883"/>
      <c r="K67" s="890"/>
      <c r="L67" s="595">
        <f>mergeValue(A67)</f>
        <v>1</v>
      </c>
      <c r="M67" s="643" t="s">
        <v>20</v>
      </c>
      <c r="N67" s="648"/>
      <c r="O67" s="1291"/>
      <c r="P67" s="1292"/>
      <c r="Q67" s="1292"/>
      <c r="R67" s="1292"/>
      <c r="S67" s="1292"/>
      <c r="T67" s="1292"/>
      <c r="U67" s="1292"/>
      <c r="V67" s="129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5"/>
      <c r="B68" s="1235">
        <v>1</v>
      </c>
      <c r="C68" s="885"/>
      <c r="D68" s="885"/>
      <c r="E68" s="887"/>
      <c r="F68" s="887"/>
      <c r="G68" s="887"/>
      <c r="H68" s="887"/>
      <c r="I68" s="882"/>
      <c r="J68" s="881"/>
      <c r="K68" s="884"/>
      <c r="L68" s="595" t="str">
        <f>mergeValue(A68) &amp;"."&amp; mergeValue(B68)</f>
        <v>1.1</v>
      </c>
      <c r="M68" s="548" t="s">
        <v>16</v>
      </c>
      <c r="N68" s="648"/>
      <c r="O68" s="1291"/>
      <c r="P68" s="1292"/>
      <c r="Q68" s="1292"/>
      <c r="R68" s="1292"/>
      <c r="S68" s="1292"/>
      <c r="T68" s="1292"/>
      <c r="U68" s="1292"/>
      <c r="V68" s="129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5"/>
      <c r="B69" s="1235"/>
      <c r="C69" s="1235">
        <v>1</v>
      </c>
      <c r="D69" s="885"/>
      <c r="E69" s="887"/>
      <c r="F69" s="887"/>
      <c r="G69" s="887"/>
      <c r="H69" s="887"/>
      <c r="I69" s="889"/>
      <c r="J69" s="881"/>
      <c r="K69" s="884"/>
      <c r="L69" s="595" t="str">
        <f>mergeValue(A69) &amp;"."&amp; mergeValue(B69)&amp;"."&amp; mergeValue(C69)</f>
        <v>1.1.1</v>
      </c>
      <c r="M69" s="549" t="s">
        <v>7</v>
      </c>
      <c r="N69" s="648"/>
      <c r="O69" s="1291"/>
      <c r="P69" s="1292"/>
      <c r="Q69" s="1292"/>
      <c r="R69" s="1292"/>
      <c r="S69" s="1292"/>
      <c r="T69" s="1292"/>
      <c r="U69" s="1292"/>
      <c r="V69" s="1293"/>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5"/>
      <c r="B70" s="1235"/>
      <c r="C70" s="1235"/>
      <c r="D70" s="1235">
        <v>1</v>
      </c>
      <c r="E70" s="887"/>
      <c r="F70" s="887"/>
      <c r="G70" s="887"/>
      <c r="H70" s="887"/>
      <c r="I70" s="889"/>
      <c r="J70" s="881"/>
      <c r="K70" s="884"/>
      <c r="L70" s="595" t="str">
        <f>mergeValue(A70) &amp;"."&amp; mergeValue(B70)&amp;"."&amp; mergeValue(C70)&amp;"."&amp; mergeValue(D70)</f>
        <v>1.1.1.1</v>
      </c>
      <c r="M70" s="550" t="s">
        <v>22</v>
      </c>
      <c r="N70" s="648"/>
      <c r="O70" s="1291"/>
      <c r="P70" s="1292"/>
      <c r="Q70" s="1292"/>
      <c r="R70" s="1292"/>
      <c r="S70" s="1292"/>
      <c r="T70" s="1292"/>
      <c r="U70" s="1292"/>
      <c r="V70" s="1293"/>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5"/>
      <c r="B71" s="1235"/>
      <c r="C71" s="1235"/>
      <c r="D71" s="1235"/>
      <c r="E71" s="1235">
        <v>1</v>
      </c>
      <c r="F71" s="887"/>
      <c r="G71" s="887"/>
      <c r="H71" s="885">
        <v>1</v>
      </c>
      <c r="I71" s="1235">
        <v>1</v>
      </c>
      <c r="J71" s="887"/>
      <c r="K71" s="892"/>
      <c r="L71" s="595" t="str">
        <f>mergeValue(A71) &amp;"."&amp; mergeValue(B71)&amp;"."&amp; mergeValue(C71)&amp;"."&amp; mergeValue(D71)&amp;"."&amp; mergeValue(E71)</f>
        <v>1.1.1.1.1</v>
      </c>
      <c r="M71" s="556" t="s">
        <v>9</v>
      </c>
      <c r="N71" s="648"/>
      <c r="O71" s="1238"/>
      <c r="P71" s="1239"/>
      <c r="Q71" s="1239"/>
      <c r="R71" s="1239"/>
      <c r="S71" s="1239"/>
      <c r="T71" s="1239"/>
      <c r="U71" s="1239"/>
      <c r="V71" s="1240"/>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5"/>
      <c r="B72" s="1235"/>
      <c r="C72" s="1235"/>
      <c r="D72" s="1235"/>
      <c r="E72" s="1235"/>
      <c r="F72" s="1235">
        <v>1</v>
      </c>
      <c r="G72" s="885"/>
      <c r="H72" s="885"/>
      <c r="I72" s="1235"/>
      <c r="J72" s="1235">
        <v>1</v>
      </c>
      <c r="K72" s="893"/>
      <c r="L72" s="595" t="str">
        <f>mergeValue(A72) &amp;"."&amp; mergeValue(B72)&amp;"."&amp; mergeValue(C72)&amp;"."&amp; mergeValue(D72)&amp;"."&amp; mergeValue(E72)&amp;"."&amp; mergeValue(F72)</f>
        <v>1.1.1.1.1.1</v>
      </c>
      <c r="M72" s="557" t="s">
        <v>10</v>
      </c>
      <c r="N72" s="648"/>
      <c r="O72" s="1238"/>
      <c r="P72" s="1239"/>
      <c r="Q72" s="1239"/>
      <c r="R72" s="1239"/>
      <c r="S72" s="1239"/>
      <c r="T72" s="1239"/>
      <c r="U72" s="1239"/>
      <c r="V72" s="1240"/>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5"/>
      <c r="B73" s="1235"/>
      <c r="C73" s="1235"/>
      <c r="D73" s="1235"/>
      <c r="E73" s="1235"/>
      <c r="F73" s="1235"/>
      <c r="G73" s="885">
        <v>1</v>
      </c>
      <c r="H73" s="885"/>
      <c r="I73" s="1235"/>
      <c r="J73" s="1235"/>
      <c r="K73" s="893">
        <v>1</v>
      </c>
      <c r="L73" s="595" t="str">
        <f>mergeValue(A73) &amp;"."&amp; mergeValue(B73)&amp;"."&amp; mergeValue(C73)&amp;"."&amp; mergeValue(D73)&amp;"."&amp; mergeValue(E73)&amp;"."&amp; mergeValue(F73)&amp;"."&amp; mergeValue(G73)</f>
        <v>1.1.1.1.1.1.1</v>
      </c>
      <c r="M73" s="1071"/>
      <c r="N73" s="648"/>
      <c r="O73" s="564"/>
      <c r="P73" s="564"/>
      <c r="Q73" s="1096"/>
      <c r="R73" s="1230"/>
      <c r="S73" s="1231" t="s">
        <v>84</v>
      </c>
      <c r="T73" s="1230"/>
      <c r="U73" s="1231" t="s">
        <v>84</v>
      </c>
      <c r="V73" s="564"/>
      <c r="W73" s="1205"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5"/>
      <c r="B74" s="1235"/>
      <c r="C74" s="1235"/>
      <c r="D74" s="1235"/>
      <c r="E74" s="1235"/>
      <c r="F74" s="1235"/>
      <c r="G74" s="885"/>
      <c r="H74" s="885"/>
      <c r="I74" s="1235"/>
      <c r="J74" s="1235"/>
      <c r="K74" s="893"/>
      <c r="L74" s="602"/>
      <c r="M74" s="648"/>
      <c r="N74" s="648"/>
      <c r="O74" s="564"/>
      <c r="P74" s="564"/>
      <c r="Q74" s="586" t="str">
        <f>R73 &amp; "-" &amp; T73</f>
        <v>-</v>
      </c>
      <c r="R74" s="1230"/>
      <c r="S74" s="1231"/>
      <c r="T74" s="1230"/>
      <c r="U74" s="1231"/>
      <c r="V74" s="564"/>
      <c r="W74" s="1205"/>
      <c r="X74" s="587"/>
      <c r="Y74" s="591"/>
      <c r="Z74" s="591" t="str">
        <f t="shared" si="2"/>
        <v/>
      </c>
      <c r="AA74" s="591"/>
      <c r="AB74" s="591"/>
      <c r="AC74" s="591"/>
      <c r="AD74" s="587"/>
      <c r="AE74" s="587"/>
      <c r="AF74" s="587"/>
      <c r="AG74" s="587"/>
      <c r="AH74" s="587"/>
      <c r="AI74" s="587"/>
      <c r="AJ74" s="587"/>
    </row>
    <row r="75" spans="1:36" s="525" customFormat="1" ht="15" customHeight="1">
      <c r="A75" s="1235"/>
      <c r="B75" s="1235"/>
      <c r="C75" s="1235"/>
      <c r="D75" s="1235"/>
      <c r="E75" s="1235"/>
      <c r="F75" s="1235"/>
      <c r="G75" s="887"/>
      <c r="H75" s="885"/>
      <c r="I75" s="1235"/>
      <c r="J75" s="1235"/>
      <c r="K75" s="892"/>
      <c r="L75" s="540"/>
      <c r="M75" s="559" t="s">
        <v>25</v>
      </c>
      <c r="N75" s="566"/>
      <c r="O75" s="566"/>
      <c r="P75" s="566"/>
      <c r="Q75" s="566"/>
      <c r="R75" s="566"/>
      <c r="S75" s="566"/>
      <c r="T75" s="566"/>
      <c r="U75" s="566"/>
      <c r="V75" s="562"/>
      <c r="W75" s="1205"/>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5"/>
      <c r="B76" s="1235"/>
      <c r="C76" s="1235"/>
      <c r="D76" s="1235"/>
      <c r="E76" s="1235"/>
      <c r="F76" s="887"/>
      <c r="G76" s="887"/>
      <c r="H76" s="885"/>
      <c r="I76" s="1235"/>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5"/>
      <c r="B77" s="1235"/>
      <c r="C77" s="1235"/>
      <c r="D77" s="1235"/>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5"/>
      <c r="B78" s="1235"/>
      <c r="C78" s="1235"/>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5"/>
      <c r="B79" s="1235"/>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5"/>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5">
        <v>1</v>
      </c>
      <c r="B85" s="921"/>
      <c r="C85" s="921"/>
      <c r="D85" s="921"/>
      <c r="E85" s="922"/>
      <c r="F85" s="923"/>
      <c r="G85" s="921"/>
      <c r="H85" s="921"/>
      <c r="I85" s="924"/>
      <c r="J85" s="919"/>
      <c r="K85" s="928">
        <v>1</v>
      </c>
      <c r="L85" s="595">
        <f>mergeValue(A85)</f>
        <v>1</v>
      </c>
      <c r="M85" s="643" t="s">
        <v>20</v>
      </c>
      <c r="N85" s="582"/>
      <c r="O85" s="1285"/>
      <c r="P85" s="1286"/>
      <c r="Q85" s="1286"/>
      <c r="R85" s="1286"/>
      <c r="S85" s="1286"/>
      <c r="T85" s="1286"/>
      <c r="U85" s="1286"/>
      <c r="V85" s="1287"/>
      <c r="W85" s="632" t="s">
        <v>659</v>
      </c>
      <c r="X85" s="587"/>
      <c r="Y85" s="587"/>
      <c r="Z85" s="587"/>
      <c r="AA85" s="587"/>
      <c r="AB85" s="587"/>
      <c r="AC85" s="587"/>
      <c r="AD85" s="587"/>
      <c r="AE85" s="587"/>
      <c r="AF85" s="587"/>
      <c r="AG85" s="587"/>
      <c r="AH85" s="587"/>
      <c r="AI85" s="587"/>
    </row>
    <row r="86" spans="1:36" s="525" customFormat="1" ht="22.5">
      <c r="A86" s="1235"/>
      <c r="B86" s="1235">
        <v>1</v>
      </c>
      <c r="C86" s="921"/>
      <c r="D86" s="921"/>
      <c r="E86" s="923"/>
      <c r="F86" s="923"/>
      <c r="G86" s="921"/>
      <c r="H86" s="921"/>
      <c r="I86" s="918"/>
      <c r="J86" s="917"/>
      <c r="K86" s="928">
        <v>1</v>
      </c>
      <c r="L86" s="595" t="str">
        <f>mergeValue(A86) &amp;"."&amp; mergeValue(B86)</f>
        <v>1.1</v>
      </c>
      <c r="M86" s="548" t="s">
        <v>16</v>
      </c>
      <c r="N86" s="582"/>
      <c r="O86" s="1285"/>
      <c r="P86" s="1286"/>
      <c r="Q86" s="1286"/>
      <c r="R86" s="1286"/>
      <c r="S86" s="1286"/>
      <c r="T86" s="1286"/>
      <c r="U86" s="1286"/>
      <c r="V86" s="1287"/>
      <c r="W86" s="632" t="s">
        <v>477</v>
      </c>
      <c r="X86" s="587"/>
      <c r="Y86" s="587"/>
      <c r="Z86" s="587"/>
      <c r="AA86" s="587"/>
      <c r="AB86" s="587"/>
      <c r="AC86" s="587"/>
      <c r="AD86" s="587"/>
      <c r="AE86" s="587"/>
      <c r="AF86" s="587"/>
      <c r="AG86" s="587"/>
      <c r="AH86" s="587"/>
      <c r="AI86" s="587"/>
    </row>
    <row r="87" spans="1:36" s="525" customFormat="1" ht="22.5">
      <c r="A87" s="1235"/>
      <c r="B87" s="1235"/>
      <c r="C87" s="1235">
        <v>1</v>
      </c>
      <c r="D87" s="921"/>
      <c r="E87" s="923"/>
      <c r="F87" s="923"/>
      <c r="G87" s="921"/>
      <c r="H87" s="921"/>
      <c r="I87" s="925"/>
      <c r="J87" s="917"/>
      <c r="K87" s="928">
        <v>1</v>
      </c>
      <c r="L87" s="595" t="str">
        <f>mergeValue(A87) &amp;"."&amp; mergeValue(B87)&amp;"."&amp; mergeValue(C87)</f>
        <v>1.1.1</v>
      </c>
      <c r="M87" s="549" t="s">
        <v>7</v>
      </c>
      <c r="N87" s="582"/>
      <c r="O87" s="1285"/>
      <c r="P87" s="1286"/>
      <c r="Q87" s="1286"/>
      <c r="R87" s="1286"/>
      <c r="S87" s="1286"/>
      <c r="T87" s="1286"/>
      <c r="U87" s="1286"/>
      <c r="V87" s="1287"/>
      <c r="W87" s="632" t="s">
        <v>634</v>
      </c>
      <c r="X87" s="587"/>
      <c r="Y87" s="587"/>
      <c r="Z87" s="587"/>
      <c r="AA87" s="587"/>
      <c r="AB87" s="587"/>
      <c r="AC87" s="587"/>
      <c r="AD87" s="587"/>
      <c r="AE87" s="587"/>
      <c r="AF87" s="587"/>
      <c r="AG87" s="587"/>
      <c r="AH87" s="587"/>
      <c r="AI87" s="587"/>
    </row>
    <row r="88" spans="1:36" s="525" customFormat="1" ht="22.5">
      <c r="A88" s="1235"/>
      <c r="B88" s="1235"/>
      <c r="C88" s="1235"/>
      <c r="D88" s="1235">
        <v>1</v>
      </c>
      <c r="E88" s="923"/>
      <c r="F88" s="923"/>
      <c r="G88" s="921"/>
      <c r="H88" s="921"/>
      <c r="I88" s="1235">
        <v>1</v>
      </c>
      <c r="J88" s="917"/>
      <c r="K88" s="928">
        <v>1</v>
      </c>
      <c r="L88" s="595" t="str">
        <f>mergeValue(A88) &amp;"."&amp; mergeValue(B88)&amp;"."&amp; mergeValue(C88)&amp;"."&amp; mergeValue(D88)</f>
        <v>1.1.1.1</v>
      </c>
      <c r="M88" s="550" t="s">
        <v>22</v>
      </c>
      <c r="N88" s="582"/>
      <c r="O88" s="1285"/>
      <c r="P88" s="1286"/>
      <c r="Q88" s="1286"/>
      <c r="R88" s="1286"/>
      <c r="S88" s="1286"/>
      <c r="T88" s="1286"/>
      <c r="U88" s="1286"/>
      <c r="V88" s="1287"/>
      <c r="W88" s="632" t="s">
        <v>635</v>
      </c>
      <c r="X88" s="587"/>
      <c r="Y88" s="587"/>
      <c r="Z88" s="587"/>
      <c r="AA88" s="587"/>
      <c r="AB88" s="587"/>
      <c r="AC88" s="587"/>
      <c r="AD88" s="587"/>
      <c r="AE88" s="587"/>
      <c r="AF88" s="587"/>
      <c r="AG88" s="587"/>
      <c r="AH88" s="587"/>
      <c r="AI88" s="587"/>
    </row>
    <row r="89" spans="1:36" s="525" customFormat="1" ht="11.25" hidden="1" customHeight="1">
      <c r="A89" s="1235"/>
      <c r="B89" s="1235"/>
      <c r="C89" s="1235"/>
      <c r="D89" s="1235"/>
      <c r="E89" s="1235">
        <v>1</v>
      </c>
      <c r="F89" s="923"/>
      <c r="G89" s="921"/>
      <c r="H89" s="921"/>
      <c r="I89" s="1235"/>
      <c r="J89" s="923"/>
      <c r="K89" s="928">
        <v>1</v>
      </c>
      <c r="L89" s="595"/>
      <c r="M89" s="556"/>
      <c r="N89" s="583"/>
      <c r="O89" s="1288"/>
      <c r="P89" s="1289"/>
      <c r="Q89" s="1289"/>
      <c r="R89" s="1289"/>
      <c r="S89" s="1289"/>
      <c r="T89" s="1289"/>
      <c r="U89" s="1289"/>
      <c r="V89" s="1290"/>
      <c r="W89" s="561"/>
      <c r="X89" s="587"/>
      <c r="Y89" s="587"/>
      <c r="Z89" s="587"/>
      <c r="AA89" s="587"/>
      <c r="AB89" s="587"/>
      <c r="AC89" s="587"/>
      <c r="AD89" s="587"/>
      <c r="AE89" s="587"/>
      <c r="AF89" s="587"/>
      <c r="AG89" s="587"/>
      <c r="AH89" s="587"/>
      <c r="AI89" s="587"/>
    </row>
    <row r="90" spans="1:36" s="525" customFormat="1" ht="90">
      <c r="A90" s="1235"/>
      <c r="B90" s="1235"/>
      <c r="C90" s="1235"/>
      <c r="D90" s="1235"/>
      <c r="E90" s="1235"/>
      <c r="F90" s="1235">
        <v>1</v>
      </c>
      <c r="G90" s="921"/>
      <c r="H90" s="921"/>
      <c r="I90" s="1235"/>
      <c r="J90" s="1255"/>
      <c r="K90" s="928">
        <v>1</v>
      </c>
      <c r="L90" s="595" t="str">
        <f>mergeValue(A90) &amp;"."&amp; mergeValue(B90)&amp;"."&amp; mergeValue(C90)&amp;"."&amp; mergeValue(D90)&amp;"."&amp;  mergeValue(F90)</f>
        <v>1.1.1.1.1</v>
      </c>
      <c r="M90" s="556" t="s">
        <v>10</v>
      </c>
      <c r="N90" s="583"/>
      <c r="O90" s="1238"/>
      <c r="P90" s="1239"/>
      <c r="Q90" s="1239"/>
      <c r="R90" s="1239"/>
      <c r="S90" s="1239"/>
      <c r="T90" s="1239"/>
      <c r="U90" s="1239"/>
      <c r="V90" s="1240"/>
      <c r="W90" s="632" t="s">
        <v>636</v>
      </c>
      <c r="X90" s="587"/>
      <c r="Y90" s="591" t="str">
        <f>strCheckUnique(Z90:Z93)</f>
        <v/>
      </c>
      <c r="Z90" s="587"/>
      <c r="AA90" s="591"/>
      <c r="AB90" s="587"/>
      <c r="AC90" s="587"/>
      <c r="AD90" s="587"/>
      <c r="AE90" s="587"/>
      <c r="AF90" s="587"/>
      <c r="AG90" s="587"/>
      <c r="AH90" s="587"/>
      <c r="AI90" s="587"/>
    </row>
    <row r="91" spans="1:36" s="525" customFormat="1" ht="192" customHeight="1">
      <c r="A91" s="1235"/>
      <c r="B91" s="1235"/>
      <c r="C91" s="1235"/>
      <c r="D91" s="1235"/>
      <c r="E91" s="1235"/>
      <c r="F91" s="1235"/>
      <c r="G91" s="921">
        <v>1</v>
      </c>
      <c r="H91" s="921"/>
      <c r="I91" s="1235"/>
      <c r="J91" s="1255"/>
      <c r="K91" s="920"/>
      <c r="L91" s="595" t="str">
        <f>mergeValue(A91) &amp;"."&amp; mergeValue(B91)&amp;"."&amp; mergeValue(C91)&amp;"."&amp; mergeValue(D91)&amp;"."&amp;  mergeValue(F91)&amp;"."&amp;  mergeValue(G91)</f>
        <v>1.1.1.1.1.1</v>
      </c>
      <c r="M91" s="1071"/>
      <c r="N91" s="588"/>
      <c r="O91" s="564"/>
      <c r="P91" s="564"/>
      <c r="Q91" s="564"/>
      <c r="R91" s="1245"/>
      <c r="S91" s="1231" t="s">
        <v>84</v>
      </c>
      <c r="T91" s="1245"/>
      <c r="U91" s="1231" t="s">
        <v>84</v>
      </c>
      <c r="V91" s="539"/>
      <c r="W91" s="1205"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5"/>
      <c r="B92" s="1235"/>
      <c r="C92" s="1235"/>
      <c r="D92" s="1235"/>
      <c r="E92" s="1235"/>
      <c r="F92" s="1235"/>
      <c r="G92" s="921"/>
      <c r="H92" s="921"/>
      <c r="I92" s="1235"/>
      <c r="J92" s="1255"/>
      <c r="K92" s="928">
        <v>1</v>
      </c>
      <c r="L92" s="602"/>
      <c r="M92" s="648"/>
      <c r="N92" s="588"/>
      <c r="O92" s="564"/>
      <c r="P92" s="564"/>
      <c r="Q92" s="586" t="str">
        <f>R91 &amp; "-" &amp; T91</f>
        <v>-</v>
      </c>
      <c r="R92" s="1245"/>
      <c r="S92" s="1231"/>
      <c r="T92" s="1245"/>
      <c r="U92" s="1231"/>
      <c r="V92" s="539"/>
      <c r="W92" s="1205"/>
      <c r="X92" s="587"/>
      <c r="Y92" s="591"/>
      <c r="Z92" s="591"/>
      <c r="AA92" s="591"/>
      <c r="AB92" s="591"/>
      <c r="AC92" s="591"/>
      <c r="AD92" s="587"/>
      <c r="AE92" s="587"/>
      <c r="AF92" s="587"/>
      <c r="AG92" s="587"/>
      <c r="AH92" s="587"/>
      <c r="AI92" s="587"/>
    </row>
    <row r="93" spans="1:36" s="524" customFormat="1" ht="15" customHeight="1">
      <c r="A93" s="1235"/>
      <c r="B93" s="1235"/>
      <c r="C93" s="1235"/>
      <c r="D93" s="1235"/>
      <c r="E93" s="1235"/>
      <c r="F93" s="1235"/>
      <c r="G93" s="921"/>
      <c r="H93" s="921"/>
      <c r="I93" s="1235"/>
      <c r="J93" s="1255"/>
      <c r="K93" s="928">
        <v>1</v>
      </c>
      <c r="L93" s="540"/>
      <c r="M93" s="558" t="s">
        <v>25</v>
      </c>
      <c r="N93" s="553"/>
      <c r="O93" s="547"/>
      <c r="P93" s="547"/>
      <c r="Q93" s="547"/>
      <c r="R93" s="575"/>
      <c r="S93" s="566"/>
      <c r="T93" s="565"/>
      <c r="U93" s="553"/>
      <c r="V93" s="562"/>
      <c r="W93" s="1205"/>
      <c r="X93" s="589"/>
      <c r="Y93" s="589"/>
      <c r="Z93" s="589"/>
      <c r="AA93" s="589"/>
      <c r="AB93" s="589"/>
      <c r="AC93" s="589"/>
      <c r="AD93" s="589"/>
      <c r="AE93" s="589"/>
      <c r="AF93" s="589"/>
      <c r="AG93" s="589"/>
      <c r="AH93" s="589"/>
      <c r="AI93" s="589"/>
    </row>
    <row r="94" spans="1:36" s="524" customFormat="1" ht="15" customHeight="1">
      <c r="A94" s="1235"/>
      <c r="B94" s="1235"/>
      <c r="C94" s="1235"/>
      <c r="D94" s="1235"/>
      <c r="E94" s="1235"/>
      <c r="F94" s="923"/>
      <c r="G94" s="923"/>
      <c r="H94" s="921"/>
      <c r="I94" s="1235"/>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5"/>
      <c r="B95" s="1235"/>
      <c r="C95" s="1235"/>
      <c r="D95" s="1235"/>
      <c r="E95" s="923"/>
      <c r="F95" s="923"/>
      <c r="G95" s="923"/>
      <c r="H95" s="921"/>
      <c r="I95" s="1235"/>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5"/>
      <c r="B96" s="1235"/>
      <c r="C96" s="1235"/>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5"/>
      <c r="B97" s="1235"/>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5"/>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5">
        <v>1</v>
      </c>
      <c r="B103" s="1081"/>
      <c r="C103" s="1081"/>
      <c r="D103" s="1081"/>
      <c r="E103" s="1082"/>
      <c r="F103" s="1083"/>
      <c r="G103" s="1081"/>
      <c r="H103" s="1081"/>
      <c r="I103" s="1062"/>
      <c r="J103" s="1067"/>
      <c r="K103" s="1067"/>
      <c r="L103" s="595">
        <f>mergeValue(A103)</f>
        <v>1</v>
      </c>
      <c r="M103" s="643" t="s">
        <v>20</v>
      </c>
      <c r="N103" s="582"/>
      <c r="O103" s="1285"/>
      <c r="P103" s="1286"/>
      <c r="Q103" s="1286"/>
      <c r="R103" s="1286"/>
      <c r="S103" s="1286"/>
      <c r="T103" s="1286"/>
      <c r="U103" s="1286"/>
      <c r="V103" s="1286"/>
      <c r="W103" s="1286"/>
      <c r="X103" s="1286"/>
      <c r="Y103" s="1286"/>
      <c r="Z103" s="1286"/>
      <c r="AA103" s="1287"/>
      <c r="AB103" s="632" t="s">
        <v>476</v>
      </c>
      <c r="AC103" s="587"/>
      <c r="AD103" s="587"/>
      <c r="AE103" s="587"/>
      <c r="AF103" s="587"/>
      <c r="AG103" s="587"/>
      <c r="AH103" s="587"/>
      <c r="AI103" s="587"/>
      <c r="AJ103" s="587"/>
      <c r="AK103" s="587"/>
      <c r="AL103" s="587"/>
      <c r="AM103" s="587"/>
      <c r="AN103" s="587"/>
    </row>
    <row r="104" spans="1:40" s="525" customFormat="1" ht="22.5">
      <c r="A104" s="1235"/>
      <c r="B104" s="1235">
        <v>1</v>
      </c>
      <c r="C104" s="1081"/>
      <c r="D104" s="1081"/>
      <c r="E104" s="1083"/>
      <c r="F104" s="1083"/>
      <c r="G104" s="1081"/>
      <c r="H104" s="1081"/>
      <c r="I104" s="1069"/>
      <c r="J104" s="1064"/>
      <c r="K104" s="1063"/>
      <c r="L104" s="595" t="str">
        <f>mergeValue(A104) &amp;"."&amp; mergeValue(B104)</f>
        <v>1.1</v>
      </c>
      <c r="M104" s="548" t="s">
        <v>16</v>
      </c>
      <c r="N104" s="582"/>
      <c r="O104" s="1285"/>
      <c r="P104" s="1286"/>
      <c r="Q104" s="1286"/>
      <c r="R104" s="1286"/>
      <c r="S104" s="1286"/>
      <c r="T104" s="1286"/>
      <c r="U104" s="1286"/>
      <c r="V104" s="1286"/>
      <c r="W104" s="1286"/>
      <c r="X104" s="1286"/>
      <c r="Y104" s="1286"/>
      <c r="Z104" s="1286"/>
      <c r="AA104" s="1287"/>
      <c r="AB104" s="632" t="s">
        <v>477</v>
      </c>
      <c r="AC104" s="587"/>
      <c r="AD104" s="587"/>
      <c r="AE104" s="587"/>
      <c r="AF104" s="587"/>
      <c r="AG104" s="587"/>
      <c r="AH104" s="587"/>
      <c r="AI104" s="587"/>
      <c r="AJ104" s="587"/>
      <c r="AK104" s="587"/>
      <c r="AL104" s="587"/>
      <c r="AM104" s="587"/>
      <c r="AN104" s="587"/>
    </row>
    <row r="105" spans="1:40" s="525" customFormat="1" ht="22.5">
      <c r="A105" s="1235"/>
      <c r="B105" s="1235"/>
      <c r="C105" s="1235">
        <v>1</v>
      </c>
      <c r="D105" s="1081"/>
      <c r="E105" s="1083"/>
      <c r="F105" s="1083"/>
      <c r="G105" s="1081"/>
      <c r="H105" s="1081"/>
      <c r="I105" s="1069"/>
      <c r="J105" s="1064"/>
      <c r="K105" s="1063"/>
      <c r="L105" s="595" t="str">
        <f>mergeValue(A105) &amp;"."&amp; mergeValue(B105)&amp;"."&amp; mergeValue(C105)</f>
        <v>1.1.1</v>
      </c>
      <c r="M105" s="549" t="s">
        <v>7</v>
      </c>
      <c r="N105" s="582"/>
      <c r="O105" s="1285"/>
      <c r="P105" s="1286"/>
      <c r="Q105" s="1286"/>
      <c r="R105" s="1286"/>
      <c r="S105" s="1286"/>
      <c r="T105" s="1286"/>
      <c r="U105" s="1286"/>
      <c r="V105" s="1286"/>
      <c r="W105" s="1286"/>
      <c r="X105" s="1286"/>
      <c r="Y105" s="1286"/>
      <c r="Z105" s="1286"/>
      <c r="AA105" s="1287"/>
      <c r="AB105" s="632" t="s">
        <v>634</v>
      </c>
      <c r="AC105" s="587"/>
      <c r="AD105" s="587"/>
      <c r="AE105" s="587"/>
      <c r="AF105" s="587"/>
      <c r="AG105" s="587"/>
      <c r="AH105" s="587"/>
      <c r="AI105" s="587"/>
      <c r="AJ105" s="587"/>
      <c r="AK105" s="587"/>
      <c r="AL105" s="587"/>
      <c r="AM105" s="587"/>
      <c r="AN105" s="587"/>
    </row>
    <row r="106" spans="1:40" s="525" customFormat="1" ht="22.5">
      <c r="A106" s="1235"/>
      <c r="B106" s="1235"/>
      <c r="C106" s="1235"/>
      <c r="D106" s="1235">
        <v>1</v>
      </c>
      <c r="E106" s="1083"/>
      <c r="F106" s="1083"/>
      <c r="G106" s="1081"/>
      <c r="H106" s="1081"/>
      <c r="I106" s="1069"/>
      <c r="J106" s="1064"/>
      <c r="K106" s="1063"/>
      <c r="L106" s="595" t="str">
        <f>mergeValue(A106) &amp;"."&amp; mergeValue(B106)&amp;"."&amp; mergeValue(C106)&amp;"."&amp; mergeValue(D106)</f>
        <v>1.1.1.1</v>
      </c>
      <c r="M106" s="550" t="s">
        <v>22</v>
      </c>
      <c r="N106" s="582"/>
      <c r="O106" s="1285"/>
      <c r="P106" s="1286"/>
      <c r="Q106" s="1286"/>
      <c r="R106" s="1286"/>
      <c r="S106" s="1286"/>
      <c r="T106" s="1286"/>
      <c r="U106" s="1286"/>
      <c r="V106" s="1286"/>
      <c r="W106" s="1286"/>
      <c r="X106" s="1286"/>
      <c r="Y106" s="1286"/>
      <c r="Z106" s="1286"/>
      <c r="AA106" s="1287"/>
      <c r="AB106" s="632" t="s">
        <v>635</v>
      </c>
      <c r="AC106" s="587"/>
      <c r="AD106" s="587"/>
      <c r="AE106" s="587"/>
      <c r="AF106" s="587"/>
      <c r="AG106" s="587"/>
      <c r="AH106" s="587"/>
      <c r="AI106" s="587"/>
      <c r="AJ106" s="587"/>
      <c r="AK106" s="587"/>
      <c r="AL106" s="587"/>
      <c r="AM106" s="587"/>
      <c r="AN106" s="587"/>
    </row>
    <row r="107" spans="1:40" s="525" customFormat="1" ht="0.2" customHeight="1">
      <c r="A107" s="1235"/>
      <c r="B107" s="1235"/>
      <c r="C107" s="1235"/>
      <c r="D107" s="1235"/>
      <c r="E107" s="1235">
        <v>1</v>
      </c>
      <c r="F107" s="1083"/>
      <c r="G107" s="1081"/>
      <c r="H107" s="1081"/>
      <c r="I107" s="1068"/>
      <c r="J107" s="1064"/>
      <c r="K107" s="1063"/>
      <c r="L107" s="595"/>
      <c r="M107" s="556"/>
      <c r="N107" s="583"/>
      <c r="O107" s="1288"/>
      <c r="P107" s="1289"/>
      <c r="Q107" s="1289"/>
      <c r="R107" s="1289"/>
      <c r="S107" s="1289"/>
      <c r="T107" s="1289"/>
      <c r="U107" s="1289"/>
      <c r="V107" s="1289"/>
      <c r="W107" s="1289"/>
      <c r="X107" s="1289"/>
      <c r="Y107" s="1289"/>
      <c r="Z107" s="1289"/>
      <c r="AA107" s="1290"/>
      <c r="AB107" s="632"/>
      <c r="AC107" s="587"/>
      <c r="AD107" s="587"/>
      <c r="AE107" s="587"/>
      <c r="AF107" s="587"/>
      <c r="AG107" s="587"/>
      <c r="AH107" s="587"/>
      <c r="AI107" s="587"/>
      <c r="AJ107" s="587"/>
      <c r="AK107" s="587"/>
      <c r="AL107" s="587"/>
      <c r="AM107" s="587"/>
      <c r="AN107" s="587"/>
    </row>
    <row r="108" spans="1:40" s="525" customFormat="1" ht="90">
      <c r="A108" s="1235"/>
      <c r="B108" s="1235"/>
      <c r="C108" s="1235"/>
      <c r="D108" s="1235"/>
      <c r="E108" s="1235"/>
      <c r="F108" s="1235">
        <v>1</v>
      </c>
      <c r="G108" s="1081"/>
      <c r="H108" s="1081"/>
      <c r="I108" s="1257"/>
      <c r="J108" s="1064"/>
      <c r="K108" s="1063"/>
      <c r="L108" s="595" t="str">
        <f>mergeValue(A108) &amp;"."&amp; mergeValue(B108)&amp;"."&amp; mergeValue(C108)&amp;"."&amp; mergeValue(D108)&amp;"."&amp; mergeValue(F108)</f>
        <v>1.1.1.1.1</v>
      </c>
      <c r="M108" s="557" t="s">
        <v>10</v>
      </c>
      <c r="N108" s="583"/>
      <c r="O108" s="1238"/>
      <c r="P108" s="1239"/>
      <c r="Q108" s="1239"/>
      <c r="R108" s="1239"/>
      <c r="S108" s="1239"/>
      <c r="T108" s="1239"/>
      <c r="U108" s="1239"/>
      <c r="V108" s="1239"/>
      <c r="W108" s="1239"/>
      <c r="X108" s="1239"/>
      <c r="Y108" s="1239"/>
      <c r="Z108" s="1239"/>
      <c r="AA108" s="1240"/>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35"/>
      <c r="B109" s="1235"/>
      <c r="C109" s="1235"/>
      <c r="D109" s="1235"/>
      <c r="E109" s="1235"/>
      <c r="F109" s="1235"/>
      <c r="G109" s="1235">
        <v>1</v>
      </c>
      <c r="H109" s="1081"/>
      <c r="I109" s="1257"/>
      <c r="J109" s="1258"/>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45"/>
      <c r="X109" s="1231" t="s">
        <v>84</v>
      </c>
      <c r="Y109" s="1245"/>
      <c r="Z109" s="1231"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5"/>
      <c r="B110" s="1235"/>
      <c r="C110" s="1235"/>
      <c r="D110" s="1235"/>
      <c r="E110" s="1235"/>
      <c r="F110" s="1235"/>
      <c r="G110" s="1235"/>
      <c r="H110" s="1081">
        <v>1</v>
      </c>
      <c r="I110" s="1257"/>
      <c r="J110" s="1258"/>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5"/>
      <c r="X110" s="1231"/>
      <c r="Y110" s="1245"/>
      <c r="Z110" s="1231"/>
      <c r="AA110" s="672"/>
      <c r="AB110" s="1205"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35"/>
      <c r="B111" s="1235"/>
      <c r="C111" s="1235"/>
      <c r="D111" s="1235"/>
      <c r="E111" s="1235"/>
      <c r="F111" s="1235"/>
      <c r="G111" s="1235"/>
      <c r="H111" s="1081"/>
      <c r="I111" s="1257"/>
      <c r="J111" s="1258"/>
      <c r="K111" s="1070"/>
      <c r="L111" s="602"/>
      <c r="M111" s="648"/>
      <c r="N111" s="648"/>
      <c r="O111" s="564"/>
      <c r="P111" s="495"/>
      <c r="Q111" s="495"/>
      <c r="R111" s="495"/>
      <c r="S111" s="495"/>
      <c r="T111" s="495"/>
      <c r="U111" s="561"/>
      <c r="V111" s="586"/>
      <c r="W111" s="1230"/>
      <c r="X111" s="1231"/>
      <c r="Y111" s="1230"/>
      <c r="Z111" s="1231"/>
      <c r="AA111" s="539"/>
      <c r="AB111" s="1205"/>
      <c r="AC111" s="587"/>
      <c r="AD111" s="587"/>
      <c r="AE111" s="587"/>
      <c r="AF111" s="591">
        <f ca="1">OFFSET(AF111,-1,0)</f>
        <v>0</v>
      </c>
      <c r="AG111" s="587"/>
      <c r="AH111" s="587"/>
      <c r="AI111" s="587"/>
      <c r="AJ111" s="587"/>
      <c r="AK111" s="587"/>
      <c r="AL111" s="587"/>
      <c r="AM111" s="587"/>
      <c r="AN111" s="587"/>
    </row>
    <row r="112" spans="1:40" s="524" customFormat="1" ht="15" customHeight="1">
      <c r="A112" s="1235"/>
      <c r="B112" s="1235"/>
      <c r="C112" s="1235"/>
      <c r="D112" s="1235"/>
      <c r="E112" s="1235"/>
      <c r="F112" s="1235"/>
      <c r="G112" s="1235"/>
      <c r="H112" s="1081"/>
      <c r="I112" s="1257"/>
      <c r="J112" s="1258"/>
      <c r="K112" s="1072"/>
      <c r="L112" s="540"/>
      <c r="M112" s="559" t="s">
        <v>41</v>
      </c>
      <c r="N112" s="553"/>
      <c r="O112" s="547"/>
      <c r="P112" s="547"/>
      <c r="Q112" s="547"/>
      <c r="R112" s="547"/>
      <c r="S112" s="547"/>
      <c r="T112" s="547"/>
      <c r="U112" s="547"/>
      <c r="V112" s="547"/>
      <c r="W112" s="565"/>
      <c r="X112" s="566"/>
      <c r="Y112" s="565"/>
      <c r="Z112" s="553"/>
      <c r="AA112" s="562"/>
      <c r="AB112" s="1205"/>
      <c r="AC112" s="589"/>
      <c r="AD112" s="589"/>
      <c r="AE112" s="589"/>
      <c r="AF112" s="589"/>
      <c r="AG112" s="589"/>
      <c r="AH112" s="589"/>
      <c r="AI112" s="589"/>
      <c r="AJ112" s="589"/>
      <c r="AK112" s="589"/>
      <c r="AL112" s="589"/>
      <c r="AM112" s="589"/>
      <c r="AN112" s="589"/>
    </row>
    <row r="113" spans="1:97" s="524" customFormat="1" ht="15" customHeight="1">
      <c r="A113" s="1235"/>
      <c r="B113" s="1235"/>
      <c r="C113" s="1235"/>
      <c r="D113" s="1235"/>
      <c r="E113" s="1235"/>
      <c r="F113" s="1235"/>
      <c r="G113" s="1081"/>
      <c r="H113" s="1081"/>
      <c r="I113" s="1257"/>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97" s="524" customFormat="1" ht="15" customHeight="1">
      <c r="A114" s="1235"/>
      <c r="B114" s="1235"/>
      <c r="C114" s="1235"/>
      <c r="D114" s="1235"/>
      <c r="E114" s="1235"/>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97" s="524" customFormat="1" ht="0.2" customHeight="1">
      <c r="A115" s="1235"/>
      <c r="B115" s="1235"/>
      <c r="C115" s="1235"/>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97" s="524" customFormat="1" ht="15" customHeight="1">
      <c r="A116" s="1235"/>
      <c r="B116" s="1235"/>
      <c r="C116" s="1235"/>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97" s="524" customFormat="1" ht="15" customHeight="1">
      <c r="A117" s="1235"/>
      <c r="B117" s="1235"/>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97" s="524" customFormat="1" ht="15" customHeight="1">
      <c r="A118" s="1235"/>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97"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97"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97" s="35" customFormat="1" ht="17.100000000000001" customHeight="1">
      <c r="G123" s="35" t="s">
        <v>13</v>
      </c>
      <c r="I123" s="35" t="s">
        <v>69</v>
      </c>
      <c r="U123" s="158"/>
    </row>
    <row r="124" spans="1:97" ht="17.100000000000001" customHeight="1">
      <c r="T124" s="122"/>
      <c r="U124" s="43"/>
    </row>
    <row r="125" spans="1:97" s="525" customFormat="1" ht="22.5">
      <c r="A125" s="1235">
        <v>1</v>
      </c>
      <c r="B125" s="942"/>
      <c r="C125" s="942"/>
      <c r="D125" s="942"/>
      <c r="E125" s="943"/>
      <c r="F125" s="944"/>
      <c r="G125" s="944"/>
      <c r="H125" s="944"/>
      <c r="I125" s="945"/>
      <c r="J125" s="940"/>
      <c r="K125" s="947"/>
      <c r="L125" s="595">
        <f>mergeValue(A125)</f>
        <v>1</v>
      </c>
      <c r="M125" s="643" t="s">
        <v>20</v>
      </c>
      <c r="N125" s="582"/>
      <c r="O125" s="1285"/>
      <c r="P125" s="1286"/>
      <c r="Q125" s="1286"/>
      <c r="R125" s="1286"/>
      <c r="S125" s="1286"/>
      <c r="T125" s="1286"/>
      <c r="U125" s="1286"/>
      <c r="V125" s="1286"/>
      <c r="W125" s="1286"/>
      <c r="X125" s="1286"/>
      <c r="Y125" s="1286"/>
      <c r="Z125" s="1286"/>
      <c r="AA125" s="1286"/>
      <c r="AB125" s="1286"/>
      <c r="AC125" s="1286"/>
      <c r="AD125" s="1286"/>
      <c r="AE125" s="1286"/>
      <c r="AF125" s="1286"/>
      <c r="AG125" s="1286"/>
      <c r="AH125" s="1286"/>
      <c r="AI125" s="1286"/>
      <c r="AJ125" s="1286"/>
      <c r="AK125" s="1286"/>
      <c r="AL125" s="1286"/>
      <c r="AM125" s="1286"/>
      <c r="AN125" s="1286"/>
      <c r="AO125" s="1286"/>
      <c r="AP125" s="1286"/>
      <c r="AQ125" s="1286"/>
      <c r="AR125" s="1286"/>
      <c r="AS125" s="1286"/>
      <c r="AT125" s="1286"/>
      <c r="AU125" s="1286"/>
      <c r="AV125" s="1286"/>
      <c r="AW125" s="1286"/>
      <c r="AX125" s="1286"/>
      <c r="AY125" s="1286"/>
      <c r="AZ125" s="1286"/>
      <c r="BA125" s="1286"/>
      <c r="BB125" s="1286"/>
      <c r="BC125" s="1286"/>
      <c r="BD125" s="1286"/>
      <c r="BE125" s="1286"/>
      <c r="BF125" s="1286"/>
      <c r="BG125" s="1286"/>
      <c r="BH125" s="1286"/>
      <c r="BI125" s="1286"/>
      <c r="BJ125" s="1286"/>
      <c r="BK125" s="1286"/>
      <c r="BL125" s="1286"/>
      <c r="BM125" s="1286"/>
      <c r="BN125" s="1286"/>
      <c r="BO125" s="1286"/>
      <c r="BP125" s="1286"/>
      <c r="BQ125" s="1286"/>
      <c r="BR125" s="1286"/>
      <c r="BS125" s="1286"/>
      <c r="BT125" s="1286"/>
      <c r="BU125" s="1286"/>
      <c r="BV125" s="1286"/>
      <c r="BW125" s="1286"/>
      <c r="BX125" s="1286"/>
      <c r="BY125" s="1286"/>
      <c r="BZ125" s="1286"/>
      <c r="CA125" s="1286"/>
      <c r="CB125" s="1286"/>
      <c r="CC125" s="1286"/>
      <c r="CD125" s="1286"/>
      <c r="CE125" s="1286"/>
      <c r="CF125" s="1286"/>
      <c r="CG125" s="1287"/>
      <c r="CH125" s="632" t="s">
        <v>659</v>
      </c>
      <c r="CI125" s="587"/>
      <c r="CJ125" s="587"/>
      <c r="CK125" s="587"/>
      <c r="CL125" s="587"/>
      <c r="CM125" s="587"/>
      <c r="CN125" s="587"/>
      <c r="CO125" s="587"/>
      <c r="CP125" s="587"/>
      <c r="CQ125" s="587"/>
      <c r="CR125" s="587"/>
      <c r="CS125" s="587"/>
    </row>
    <row r="126" spans="1:97" s="525" customFormat="1" ht="22.5">
      <c r="A126" s="1235"/>
      <c r="B126" s="1235">
        <v>1</v>
      </c>
      <c r="C126" s="942"/>
      <c r="D126" s="942"/>
      <c r="E126" s="944"/>
      <c r="F126" s="944"/>
      <c r="G126" s="944"/>
      <c r="H126" s="944"/>
      <c r="I126" s="939"/>
      <c r="J126" s="938"/>
      <c r="K126" s="941"/>
      <c r="L126" s="595" t="str">
        <f>mergeValue(A126) &amp;"."&amp; mergeValue(B126)</f>
        <v>1.1</v>
      </c>
      <c r="M126" s="548" t="s">
        <v>16</v>
      </c>
      <c r="N126" s="582"/>
      <c r="O126" s="1285"/>
      <c r="P126" s="1286"/>
      <c r="Q126" s="1286"/>
      <c r="R126" s="1286"/>
      <c r="S126" s="1286"/>
      <c r="T126" s="1286"/>
      <c r="U126" s="1286"/>
      <c r="V126" s="1286"/>
      <c r="W126" s="1286"/>
      <c r="X126" s="1286"/>
      <c r="Y126" s="1286"/>
      <c r="Z126" s="1286"/>
      <c r="AA126" s="1286"/>
      <c r="AB126" s="1286"/>
      <c r="AC126" s="1286"/>
      <c r="AD126" s="1286"/>
      <c r="AE126" s="1286"/>
      <c r="AF126" s="1286"/>
      <c r="AG126" s="1286"/>
      <c r="AH126" s="1286"/>
      <c r="AI126" s="1286"/>
      <c r="AJ126" s="1286"/>
      <c r="AK126" s="1286"/>
      <c r="AL126" s="1286"/>
      <c r="AM126" s="1286"/>
      <c r="AN126" s="1286"/>
      <c r="AO126" s="1286"/>
      <c r="AP126" s="1286"/>
      <c r="AQ126" s="1286"/>
      <c r="AR126" s="1286"/>
      <c r="AS126" s="1286"/>
      <c r="AT126" s="1286"/>
      <c r="AU126" s="1286"/>
      <c r="AV126" s="1286"/>
      <c r="AW126" s="1286"/>
      <c r="AX126" s="1286"/>
      <c r="AY126" s="1286"/>
      <c r="AZ126" s="1286"/>
      <c r="BA126" s="1286"/>
      <c r="BB126" s="1286"/>
      <c r="BC126" s="1286"/>
      <c r="BD126" s="1286"/>
      <c r="BE126" s="1286"/>
      <c r="BF126" s="1286"/>
      <c r="BG126" s="1286"/>
      <c r="BH126" s="1286"/>
      <c r="BI126" s="1286"/>
      <c r="BJ126" s="1286"/>
      <c r="BK126" s="1286"/>
      <c r="BL126" s="1286"/>
      <c r="BM126" s="1286"/>
      <c r="BN126" s="1286"/>
      <c r="BO126" s="1286"/>
      <c r="BP126" s="1286"/>
      <c r="BQ126" s="1286"/>
      <c r="BR126" s="1286"/>
      <c r="BS126" s="1286"/>
      <c r="BT126" s="1286"/>
      <c r="BU126" s="1286"/>
      <c r="BV126" s="1286"/>
      <c r="BW126" s="1286"/>
      <c r="BX126" s="1286"/>
      <c r="BY126" s="1286"/>
      <c r="BZ126" s="1286"/>
      <c r="CA126" s="1286"/>
      <c r="CB126" s="1286"/>
      <c r="CC126" s="1286"/>
      <c r="CD126" s="1286"/>
      <c r="CE126" s="1286"/>
      <c r="CF126" s="1286"/>
      <c r="CG126" s="1287"/>
      <c r="CH126" s="632" t="s">
        <v>477</v>
      </c>
      <c r="CI126" s="587"/>
      <c r="CJ126" s="587"/>
      <c r="CK126" s="587"/>
      <c r="CL126" s="587"/>
      <c r="CM126" s="587"/>
      <c r="CN126" s="587"/>
      <c r="CO126" s="587"/>
      <c r="CP126" s="587"/>
      <c r="CQ126" s="587"/>
      <c r="CR126" s="587"/>
      <c r="CS126" s="587"/>
    </row>
    <row r="127" spans="1:97" s="525" customFormat="1" ht="22.5">
      <c r="A127" s="1235"/>
      <c r="B127" s="1235"/>
      <c r="C127" s="1235">
        <v>1</v>
      </c>
      <c r="D127" s="942"/>
      <c r="E127" s="944"/>
      <c r="F127" s="944"/>
      <c r="G127" s="944"/>
      <c r="H127" s="944"/>
      <c r="I127" s="946"/>
      <c r="J127" s="938"/>
      <c r="K127" s="941"/>
      <c r="L127" s="595" t="str">
        <f>mergeValue(A127) &amp;"."&amp; mergeValue(B127)&amp;"."&amp; mergeValue(C127)</f>
        <v>1.1.1</v>
      </c>
      <c r="M127" s="549" t="s">
        <v>7</v>
      </c>
      <c r="N127" s="582"/>
      <c r="O127" s="1285"/>
      <c r="P127" s="1286"/>
      <c r="Q127" s="1286"/>
      <c r="R127" s="1286"/>
      <c r="S127" s="1286"/>
      <c r="T127" s="1286"/>
      <c r="U127" s="1286"/>
      <c r="V127" s="1286"/>
      <c r="W127" s="1286"/>
      <c r="X127" s="1286"/>
      <c r="Y127" s="1286"/>
      <c r="Z127" s="1286"/>
      <c r="AA127" s="1286"/>
      <c r="AB127" s="1286"/>
      <c r="AC127" s="1286"/>
      <c r="AD127" s="1286"/>
      <c r="AE127" s="1286"/>
      <c r="AF127" s="1286"/>
      <c r="AG127" s="1286"/>
      <c r="AH127" s="1286"/>
      <c r="AI127" s="1286"/>
      <c r="AJ127" s="1286"/>
      <c r="AK127" s="1286"/>
      <c r="AL127" s="1286"/>
      <c r="AM127" s="1286"/>
      <c r="AN127" s="1286"/>
      <c r="AO127" s="1286"/>
      <c r="AP127" s="1286"/>
      <c r="AQ127" s="1286"/>
      <c r="AR127" s="1286"/>
      <c r="AS127" s="1286"/>
      <c r="AT127" s="1286"/>
      <c r="AU127" s="1286"/>
      <c r="AV127" s="1286"/>
      <c r="AW127" s="1286"/>
      <c r="AX127" s="1286"/>
      <c r="AY127" s="1286"/>
      <c r="AZ127" s="1286"/>
      <c r="BA127" s="1286"/>
      <c r="BB127" s="1286"/>
      <c r="BC127" s="1286"/>
      <c r="BD127" s="1286"/>
      <c r="BE127" s="1286"/>
      <c r="BF127" s="1286"/>
      <c r="BG127" s="1286"/>
      <c r="BH127" s="1286"/>
      <c r="BI127" s="1286"/>
      <c r="BJ127" s="1286"/>
      <c r="BK127" s="1286"/>
      <c r="BL127" s="1286"/>
      <c r="BM127" s="1286"/>
      <c r="BN127" s="1286"/>
      <c r="BO127" s="1286"/>
      <c r="BP127" s="1286"/>
      <c r="BQ127" s="1286"/>
      <c r="BR127" s="1286"/>
      <c r="BS127" s="1286"/>
      <c r="BT127" s="1286"/>
      <c r="BU127" s="1286"/>
      <c r="BV127" s="1286"/>
      <c r="BW127" s="1286"/>
      <c r="BX127" s="1286"/>
      <c r="BY127" s="1286"/>
      <c r="BZ127" s="1286"/>
      <c r="CA127" s="1286"/>
      <c r="CB127" s="1286"/>
      <c r="CC127" s="1286"/>
      <c r="CD127" s="1286"/>
      <c r="CE127" s="1286"/>
      <c r="CF127" s="1286"/>
      <c r="CG127" s="1287"/>
      <c r="CH127" s="632" t="s">
        <v>634</v>
      </c>
      <c r="CI127" s="587"/>
      <c r="CJ127" s="587"/>
      <c r="CK127" s="587"/>
      <c r="CL127" s="587"/>
      <c r="CM127" s="587"/>
      <c r="CN127" s="587"/>
      <c r="CO127" s="587"/>
      <c r="CP127" s="587"/>
      <c r="CQ127" s="587"/>
      <c r="CR127" s="587"/>
      <c r="CS127" s="587"/>
    </row>
    <row r="128" spans="1:97" s="525" customFormat="1" ht="22.5">
      <c r="A128" s="1235"/>
      <c r="B128" s="1235"/>
      <c r="C128" s="1235"/>
      <c r="D128" s="1235">
        <v>1</v>
      </c>
      <c r="E128" s="944"/>
      <c r="F128" s="944"/>
      <c r="G128" s="944"/>
      <c r="H128" s="944"/>
      <c r="I128" s="946"/>
      <c r="J128" s="938"/>
      <c r="K128" s="941"/>
      <c r="L128" s="595" t="str">
        <f>mergeValue(A128) &amp;"."&amp; mergeValue(B128)&amp;"."&amp; mergeValue(C128)&amp;"."&amp; mergeValue(D128)</f>
        <v>1.1.1.1</v>
      </c>
      <c r="M128" s="550" t="s">
        <v>22</v>
      </c>
      <c r="N128" s="582"/>
      <c r="O128" s="1285"/>
      <c r="P128" s="1286"/>
      <c r="Q128" s="1286"/>
      <c r="R128" s="1286"/>
      <c r="S128" s="1286"/>
      <c r="T128" s="1286"/>
      <c r="U128" s="1286"/>
      <c r="V128" s="1286"/>
      <c r="W128" s="1286"/>
      <c r="X128" s="1286"/>
      <c r="Y128" s="1286"/>
      <c r="Z128" s="1286"/>
      <c r="AA128" s="1286"/>
      <c r="AB128" s="1286"/>
      <c r="AC128" s="1286"/>
      <c r="AD128" s="1286"/>
      <c r="AE128" s="1286"/>
      <c r="AF128" s="1286"/>
      <c r="AG128" s="1286"/>
      <c r="AH128" s="1286"/>
      <c r="AI128" s="1286"/>
      <c r="AJ128" s="1286"/>
      <c r="AK128" s="1286"/>
      <c r="AL128" s="1286"/>
      <c r="AM128" s="1286"/>
      <c r="AN128" s="1286"/>
      <c r="AO128" s="1286"/>
      <c r="AP128" s="1286"/>
      <c r="AQ128" s="1286"/>
      <c r="AR128" s="1286"/>
      <c r="AS128" s="1286"/>
      <c r="AT128" s="1286"/>
      <c r="AU128" s="1286"/>
      <c r="AV128" s="1286"/>
      <c r="AW128" s="1286"/>
      <c r="AX128" s="1286"/>
      <c r="AY128" s="1286"/>
      <c r="AZ128" s="1286"/>
      <c r="BA128" s="1286"/>
      <c r="BB128" s="1286"/>
      <c r="BC128" s="1286"/>
      <c r="BD128" s="1286"/>
      <c r="BE128" s="1286"/>
      <c r="BF128" s="1286"/>
      <c r="BG128" s="1286"/>
      <c r="BH128" s="1286"/>
      <c r="BI128" s="1286"/>
      <c r="BJ128" s="1286"/>
      <c r="BK128" s="1286"/>
      <c r="BL128" s="1286"/>
      <c r="BM128" s="1286"/>
      <c r="BN128" s="1286"/>
      <c r="BO128" s="1286"/>
      <c r="BP128" s="1286"/>
      <c r="BQ128" s="1286"/>
      <c r="BR128" s="1286"/>
      <c r="BS128" s="1286"/>
      <c r="BT128" s="1286"/>
      <c r="BU128" s="1286"/>
      <c r="BV128" s="1286"/>
      <c r="BW128" s="1286"/>
      <c r="BX128" s="1286"/>
      <c r="BY128" s="1286"/>
      <c r="BZ128" s="1286"/>
      <c r="CA128" s="1286"/>
      <c r="CB128" s="1286"/>
      <c r="CC128" s="1286"/>
      <c r="CD128" s="1286"/>
      <c r="CE128" s="1286"/>
      <c r="CF128" s="1286"/>
      <c r="CG128" s="1287"/>
      <c r="CH128" s="632" t="s">
        <v>635</v>
      </c>
      <c r="CI128" s="587"/>
      <c r="CJ128" s="587"/>
      <c r="CK128" s="587"/>
      <c r="CL128" s="587"/>
      <c r="CM128" s="587"/>
      <c r="CN128" s="587"/>
      <c r="CO128" s="587"/>
      <c r="CP128" s="587"/>
      <c r="CQ128" s="587"/>
      <c r="CR128" s="587"/>
      <c r="CS128" s="587"/>
    </row>
    <row r="129" spans="1:97" s="525" customFormat="1" ht="11.25" hidden="1" customHeight="1">
      <c r="A129" s="1235"/>
      <c r="B129" s="1235"/>
      <c r="C129" s="1235"/>
      <c r="D129" s="1235"/>
      <c r="E129" s="1235">
        <v>1</v>
      </c>
      <c r="F129" s="944"/>
      <c r="G129" s="944"/>
      <c r="H129" s="942">
        <v>1</v>
      </c>
      <c r="I129" s="1235">
        <v>1</v>
      </c>
      <c r="J129" s="944"/>
      <c r="K129" s="949"/>
      <c r="L129" s="595"/>
      <c r="M129" s="556"/>
      <c r="N129" s="583"/>
      <c r="O129" s="1288"/>
      <c r="P129" s="1289"/>
      <c r="Q129" s="1289"/>
      <c r="R129" s="1289"/>
      <c r="S129" s="1289"/>
      <c r="T129" s="1289"/>
      <c r="U129" s="1289"/>
      <c r="V129" s="1289"/>
      <c r="W129" s="1289"/>
      <c r="X129" s="1289"/>
      <c r="Y129" s="1289"/>
      <c r="Z129" s="1289"/>
      <c r="AA129" s="1289"/>
      <c r="AB129" s="1289"/>
      <c r="AC129" s="1289"/>
      <c r="AD129" s="1289"/>
      <c r="AE129" s="1289"/>
      <c r="AF129" s="1289"/>
      <c r="AG129" s="1289"/>
      <c r="AH129" s="1289"/>
      <c r="AI129" s="1289"/>
      <c r="AJ129" s="1289"/>
      <c r="AK129" s="1289"/>
      <c r="AL129" s="1289"/>
      <c r="AM129" s="1289"/>
      <c r="AN129" s="1289"/>
      <c r="AO129" s="1289"/>
      <c r="AP129" s="1289"/>
      <c r="AQ129" s="1289"/>
      <c r="AR129" s="1289"/>
      <c r="AS129" s="1289"/>
      <c r="AT129" s="1289"/>
      <c r="AU129" s="1289"/>
      <c r="AV129" s="1289"/>
      <c r="AW129" s="1289"/>
      <c r="AX129" s="1289"/>
      <c r="AY129" s="1289"/>
      <c r="AZ129" s="1289"/>
      <c r="BA129" s="1289"/>
      <c r="BB129" s="1289"/>
      <c r="BC129" s="1289"/>
      <c r="BD129" s="1289"/>
      <c r="BE129" s="1289"/>
      <c r="BF129" s="1289"/>
      <c r="BG129" s="1289"/>
      <c r="BH129" s="1289"/>
      <c r="BI129" s="1289"/>
      <c r="BJ129" s="1289"/>
      <c r="BK129" s="1289"/>
      <c r="BL129" s="1289"/>
      <c r="BM129" s="1289"/>
      <c r="BN129" s="1289"/>
      <c r="BO129" s="1289"/>
      <c r="BP129" s="1289"/>
      <c r="BQ129" s="1289"/>
      <c r="BR129" s="1289"/>
      <c r="BS129" s="1289"/>
      <c r="BT129" s="1289"/>
      <c r="BU129" s="1289"/>
      <c r="BV129" s="1289"/>
      <c r="BW129" s="1289"/>
      <c r="BX129" s="1289"/>
      <c r="BY129" s="1289"/>
      <c r="BZ129" s="1289"/>
      <c r="CA129" s="1289"/>
      <c r="CB129" s="1289"/>
      <c r="CC129" s="1289"/>
      <c r="CD129" s="1289"/>
      <c r="CE129" s="1289"/>
      <c r="CF129" s="1289"/>
      <c r="CG129" s="1290"/>
      <c r="CH129" s="561"/>
      <c r="CI129" s="587"/>
      <c r="CJ129" s="587"/>
      <c r="CK129" s="587"/>
      <c r="CL129" s="587"/>
      <c r="CM129" s="587"/>
      <c r="CN129" s="587"/>
      <c r="CO129" s="587"/>
      <c r="CP129" s="587"/>
      <c r="CQ129" s="587"/>
      <c r="CR129" s="587"/>
      <c r="CS129" s="587"/>
    </row>
    <row r="130" spans="1:97" s="525" customFormat="1" ht="90">
      <c r="A130" s="1235"/>
      <c r="B130" s="1235"/>
      <c r="C130" s="1235"/>
      <c r="D130" s="1235"/>
      <c r="E130" s="1235"/>
      <c r="F130" s="1235">
        <v>1</v>
      </c>
      <c r="G130" s="942"/>
      <c r="H130" s="942"/>
      <c r="I130" s="1235"/>
      <c r="J130" s="1235">
        <v>1</v>
      </c>
      <c r="K130" s="950"/>
      <c r="L130" s="595" t="str">
        <f>mergeValue(A130) &amp;"."&amp; mergeValue(B130)&amp;"."&amp; mergeValue(C130)&amp;"."&amp; mergeValue(D130)&amp;"."&amp;  mergeValue(F130)</f>
        <v>1.1.1.1.1</v>
      </c>
      <c r="M130" s="557" t="s">
        <v>10</v>
      </c>
      <c r="N130" s="583"/>
      <c r="O130" s="1238"/>
      <c r="P130" s="1239"/>
      <c r="Q130" s="1239"/>
      <c r="R130" s="1239"/>
      <c r="S130" s="1239"/>
      <c r="T130" s="1239"/>
      <c r="U130" s="1239"/>
      <c r="V130" s="1239"/>
      <c r="W130" s="1239"/>
      <c r="X130" s="1239"/>
      <c r="Y130" s="1239"/>
      <c r="Z130" s="1239"/>
      <c r="AA130" s="1239"/>
      <c r="AB130" s="1239"/>
      <c r="AC130" s="1239"/>
      <c r="AD130" s="1239"/>
      <c r="AE130" s="1239"/>
      <c r="AF130" s="1239"/>
      <c r="AG130" s="1239"/>
      <c r="AH130" s="1239"/>
      <c r="AI130" s="1239"/>
      <c r="AJ130" s="1239"/>
      <c r="AK130" s="1239"/>
      <c r="AL130" s="1239"/>
      <c r="AM130" s="1239"/>
      <c r="AN130" s="1239"/>
      <c r="AO130" s="1239"/>
      <c r="AP130" s="1239"/>
      <c r="AQ130" s="1239"/>
      <c r="AR130" s="1239"/>
      <c r="AS130" s="1239"/>
      <c r="AT130" s="1239"/>
      <c r="AU130" s="1239"/>
      <c r="AV130" s="1239"/>
      <c r="AW130" s="1239"/>
      <c r="AX130" s="1239"/>
      <c r="AY130" s="1239"/>
      <c r="AZ130" s="1239"/>
      <c r="BA130" s="1239"/>
      <c r="BB130" s="1239"/>
      <c r="BC130" s="1239"/>
      <c r="BD130" s="1239"/>
      <c r="BE130" s="1239"/>
      <c r="BF130" s="1239"/>
      <c r="BG130" s="1239"/>
      <c r="BH130" s="1239"/>
      <c r="BI130" s="1239"/>
      <c r="BJ130" s="1239"/>
      <c r="BK130" s="1239"/>
      <c r="BL130" s="1239"/>
      <c r="BM130" s="1239"/>
      <c r="BN130" s="1239"/>
      <c r="BO130" s="1239"/>
      <c r="BP130" s="1239"/>
      <c r="BQ130" s="1239"/>
      <c r="BR130" s="1239"/>
      <c r="BS130" s="1239"/>
      <c r="BT130" s="1239"/>
      <c r="BU130" s="1239"/>
      <c r="BV130" s="1239"/>
      <c r="BW130" s="1239"/>
      <c r="BX130" s="1239"/>
      <c r="BY130" s="1239"/>
      <c r="BZ130" s="1239"/>
      <c r="CA130" s="1239"/>
      <c r="CB130" s="1239"/>
      <c r="CC130" s="1239"/>
      <c r="CD130" s="1239"/>
      <c r="CE130" s="1239"/>
      <c r="CF130" s="1239"/>
      <c r="CG130" s="1240"/>
      <c r="CH130" s="632" t="s">
        <v>636</v>
      </c>
      <c r="CI130" s="587"/>
      <c r="CJ130" s="591" t="str">
        <f>strCheckUnique(CK130:CK133)</f>
        <v/>
      </c>
      <c r="CK130" s="587"/>
      <c r="CL130" s="591"/>
      <c r="CM130" s="587"/>
      <c r="CN130" s="587"/>
      <c r="CO130" s="587"/>
      <c r="CP130" s="587"/>
      <c r="CQ130" s="587"/>
      <c r="CR130" s="587"/>
      <c r="CS130" s="587"/>
    </row>
    <row r="131" spans="1:97" s="525" customFormat="1" ht="191.25" customHeight="1">
      <c r="A131" s="1235"/>
      <c r="B131" s="1235"/>
      <c r="C131" s="1235"/>
      <c r="D131" s="1235"/>
      <c r="E131" s="1235"/>
      <c r="F131" s="1235"/>
      <c r="G131" s="942">
        <v>1</v>
      </c>
      <c r="H131" s="942"/>
      <c r="I131" s="1235"/>
      <c r="J131" s="1235"/>
      <c r="K131" s="950">
        <v>1</v>
      </c>
      <c r="L131" s="595" t="str">
        <f>mergeValue(A131) &amp;"."&amp; mergeValue(B131)&amp;"."&amp; mergeValue(C131)&amp;"."&amp; mergeValue(D131)&amp;"."&amp; mergeValue(F131)&amp;"."&amp; mergeValue(G131)</f>
        <v>1.1.1.1.1.1</v>
      </c>
      <c r="M131" s="1071"/>
      <c r="N131" s="588"/>
      <c r="O131" s="685"/>
      <c r="P131" s="564"/>
      <c r="Q131" s="1096"/>
      <c r="R131" s="1245"/>
      <c r="S131" s="1231" t="s">
        <v>84</v>
      </c>
      <c r="T131" s="1245"/>
      <c r="U131" s="1231" t="s">
        <v>84</v>
      </c>
      <c r="V131" s="685"/>
      <c r="W131" s="765"/>
      <c r="X131" s="1096"/>
      <c r="Y131" s="1245"/>
      <c r="Z131" s="1231" t="s">
        <v>84</v>
      </c>
      <c r="AA131" s="1245"/>
      <c r="AB131" s="1231" t="s">
        <v>84</v>
      </c>
      <c r="AC131" s="685"/>
      <c r="AD131" s="765"/>
      <c r="AE131" s="1096"/>
      <c r="AF131" s="1245"/>
      <c r="AG131" s="1231" t="s">
        <v>84</v>
      </c>
      <c r="AH131" s="1245"/>
      <c r="AI131" s="1231" t="s">
        <v>84</v>
      </c>
      <c r="AJ131" s="685"/>
      <c r="AK131" s="765"/>
      <c r="AL131" s="1096"/>
      <c r="AM131" s="1245"/>
      <c r="AN131" s="1231" t="s">
        <v>84</v>
      </c>
      <c r="AO131" s="1245"/>
      <c r="AP131" s="1231" t="s">
        <v>84</v>
      </c>
      <c r="AQ131" s="685"/>
      <c r="AR131" s="765"/>
      <c r="AS131" s="1096"/>
      <c r="AT131" s="1245"/>
      <c r="AU131" s="1231" t="s">
        <v>84</v>
      </c>
      <c r="AV131" s="1245"/>
      <c r="AW131" s="1231" t="s">
        <v>84</v>
      </c>
      <c r="AX131" s="685"/>
      <c r="AY131" s="765"/>
      <c r="AZ131" s="1096"/>
      <c r="BA131" s="1245"/>
      <c r="BB131" s="1231" t="s">
        <v>84</v>
      </c>
      <c r="BC131" s="1245"/>
      <c r="BD131" s="1231" t="s">
        <v>84</v>
      </c>
      <c r="BE131" s="685"/>
      <c r="BF131" s="765"/>
      <c r="BG131" s="1096"/>
      <c r="BH131" s="1245"/>
      <c r="BI131" s="1231" t="s">
        <v>84</v>
      </c>
      <c r="BJ131" s="1245"/>
      <c r="BK131" s="1231" t="s">
        <v>84</v>
      </c>
      <c r="BL131" s="685"/>
      <c r="BM131" s="765"/>
      <c r="BN131" s="1096"/>
      <c r="BO131" s="1245"/>
      <c r="BP131" s="1231" t="s">
        <v>84</v>
      </c>
      <c r="BQ131" s="1245"/>
      <c r="BR131" s="1231" t="s">
        <v>84</v>
      </c>
      <c r="BS131" s="685"/>
      <c r="BT131" s="765"/>
      <c r="BU131" s="1096"/>
      <c r="BV131" s="1245"/>
      <c r="BW131" s="1231" t="s">
        <v>84</v>
      </c>
      <c r="BX131" s="1245"/>
      <c r="BY131" s="1231" t="s">
        <v>84</v>
      </c>
      <c r="BZ131" s="685"/>
      <c r="CA131" s="765"/>
      <c r="CB131" s="1096"/>
      <c r="CC131" s="1245"/>
      <c r="CD131" s="1231" t="s">
        <v>84</v>
      </c>
      <c r="CE131" s="1245"/>
      <c r="CF131" s="1231" t="s">
        <v>85</v>
      </c>
      <c r="CG131" s="580"/>
      <c r="CH131" s="1205" t="s">
        <v>660</v>
      </c>
      <c r="CI131" s="587" t="str">
        <f>strCheckDate(O132:CG132)</f>
        <v/>
      </c>
      <c r="CJ131" s="591"/>
      <c r="CK131" s="591" t="str">
        <f>IF(M131="","",M131 )</f>
        <v/>
      </c>
      <c r="CL131" s="591"/>
      <c r="CM131" s="591"/>
      <c r="CN131" s="591"/>
      <c r="CO131" s="587"/>
      <c r="CP131" s="587"/>
      <c r="CQ131" s="587"/>
      <c r="CR131" s="587"/>
      <c r="CS131" s="587"/>
    </row>
    <row r="132" spans="1:97" s="525" customFormat="1" ht="0.2" customHeight="1">
      <c r="A132" s="1235"/>
      <c r="B132" s="1235"/>
      <c r="C132" s="1235"/>
      <c r="D132" s="1235"/>
      <c r="E132" s="1235"/>
      <c r="F132" s="1235"/>
      <c r="G132" s="942"/>
      <c r="H132" s="942"/>
      <c r="I132" s="1235"/>
      <c r="J132" s="1235"/>
      <c r="K132" s="950"/>
      <c r="L132" s="602"/>
      <c r="M132" s="648"/>
      <c r="N132" s="588"/>
      <c r="O132" s="564"/>
      <c r="P132" s="564"/>
      <c r="Q132" s="586" t="str">
        <f>R131 &amp; "-" &amp; T131</f>
        <v>-</v>
      </c>
      <c r="R132" s="1230"/>
      <c r="S132" s="1231"/>
      <c r="T132" s="1230"/>
      <c r="U132" s="1231"/>
      <c r="V132" s="765"/>
      <c r="W132" s="765"/>
      <c r="X132" s="771" t="str">
        <f>Y131 &amp; "-" &amp; AA131</f>
        <v>-</v>
      </c>
      <c r="Y132" s="1230"/>
      <c r="Z132" s="1231"/>
      <c r="AA132" s="1230"/>
      <c r="AB132" s="1231"/>
      <c r="AC132" s="765"/>
      <c r="AD132" s="765"/>
      <c r="AE132" s="771" t="str">
        <f>AF131 &amp; "-" &amp; AH131</f>
        <v>-</v>
      </c>
      <c r="AF132" s="1230"/>
      <c r="AG132" s="1231"/>
      <c r="AH132" s="1230"/>
      <c r="AI132" s="1231"/>
      <c r="AJ132" s="765"/>
      <c r="AK132" s="765"/>
      <c r="AL132" s="771" t="str">
        <f>AM131 &amp; "-" &amp; AO131</f>
        <v>-</v>
      </c>
      <c r="AM132" s="1230"/>
      <c r="AN132" s="1231"/>
      <c r="AO132" s="1230"/>
      <c r="AP132" s="1231"/>
      <c r="AQ132" s="765"/>
      <c r="AR132" s="765"/>
      <c r="AS132" s="771" t="str">
        <f>AT131 &amp; "-" &amp; AV131</f>
        <v>-</v>
      </c>
      <c r="AT132" s="1230"/>
      <c r="AU132" s="1231"/>
      <c r="AV132" s="1230"/>
      <c r="AW132" s="1231"/>
      <c r="AX132" s="765"/>
      <c r="AY132" s="765"/>
      <c r="AZ132" s="771" t="str">
        <f>BA131 &amp; "-" &amp; BC131</f>
        <v>-</v>
      </c>
      <c r="BA132" s="1230"/>
      <c r="BB132" s="1231"/>
      <c r="BC132" s="1230"/>
      <c r="BD132" s="1231"/>
      <c r="BE132" s="765"/>
      <c r="BF132" s="765"/>
      <c r="BG132" s="771" t="str">
        <f>BH131 &amp; "-" &amp; BJ131</f>
        <v>-</v>
      </c>
      <c r="BH132" s="1230"/>
      <c r="BI132" s="1231"/>
      <c r="BJ132" s="1230"/>
      <c r="BK132" s="1231"/>
      <c r="BL132" s="765"/>
      <c r="BM132" s="765"/>
      <c r="BN132" s="771" t="str">
        <f>BO131 &amp; "-" &amp; BQ131</f>
        <v>-</v>
      </c>
      <c r="BO132" s="1230"/>
      <c r="BP132" s="1231"/>
      <c r="BQ132" s="1230"/>
      <c r="BR132" s="1231"/>
      <c r="BS132" s="765"/>
      <c r="BT132" s="765"/>
      <c r="BU132" s="771" t="str">
        <f>BV131 &amp; "-" &amp; BX131</f>
        <v>-</v>
      </c>
      <c r="BV132" s="1230"/>
      <c r="BW132" s="1231"/>
      <c r="BX132" s="1230"/>
      <c r="BY132" s="1231"/>
      <c r="BZ132" s="765"/>
      <c r="CA132" s="765"/>
      <c r="CB132" s="771" t="str">
        <f>CC131 &amp; "-" &amp; CE131</f>
        <v>-</v>
      </c>
      <c r="CC132" s="1230"/>
      <c r="CD132" s="1231"/>
      <c r="CE132" s="1230"/>
      <c r="CF132" s="1231"/>
      <c r="CG132" s="580"/>
      <c r="CH132" s="1205"/>
      <c r="CI132" s="587"/>
      <c r="CJ132" s="587"/>
      <c r="CK132" s="587"/>
      <c r="CL132" s="587"/>
      <c r="CM132" s="587"/>
      <c r="CN132" s="587"/>
      <c r="CO132" s="587"/>
      <c r="CP132" s="587"/>
      <c r="CQ132" s="587"/>
      <c r="CR132" s="587"/>
      <c r="CS132" s="587"/>
    </row>
    <row r="133" spans="1:97" s="524" customFormat="1" ht="15" customHeight="1">
      <c r="A133" s="1235"/>
      <c r="B133" s="1235"/>
      <c r="C133" s="1235"/>
      <c r="D133" s="1235"/>
      <c r="E133" s="1235"/>
      <c r="F133" s="1235"/>
      <c r="G133" s="944"/>
      <c r="H133" s="942"/>
      <c r="I133" s="1235"/>
      <c r="J133" s="1235"/>
      <c r="K133" s="949"/>
      <c r="L133" s="540"/>
      <c r="M133" s="558" t="s">
        <v>25</v>
      </c>
      <c r="N133" s="553"/>
      <c r="O133" s="547"/>
      <c r="P133" s="547"/>
      <c r="Q133" s="547"/>
      <c r="R133" s="575"/>
      <c r="S133" s="566"/>
      <c r="T133" s="565"/>
      <c r="U133" s="553"/>
      <c r="V133" s="759"/>
      <c r="W133" s="759"/>
      <c r="X133" s="759"/>
      <c r="Y133" s="768"/>
      <c r="Z133" s="1008"/>
      <c r="AA133" s="1007"/>
      <c r="AB133" s="1003"/>
      <c r="AC133" s="759"/>
      <c r="AD133" s="759"/>
      <c r="AE133" s="759"/>
      <c r="AF133" s="768"/>
      <c r="AG133" s="1008"/>
      <c r="AH133" s="1007"/>
      <c r="AI133" s="1003"/>
      <c r="AJ133" s="759"/>
      <c r="AK133" s="759"/>
      <c r="AL133" s="759"/>
      <c r="AM133" s="768"/>
      <c r="AN133" s="1008"/>
      <c r="AO133" s="1007"/>
      <c r="AP133" s="1003"/>
      <c r="AQ133" s="759"/>
      <c r="AR133" s="759"/>
      <c r="AS133" s="759"/>
      <c r="AT133" s="768"/>
      <c r="AU133" s="1008"/>
      <c r="AV133" s="1007"/>
      <c r="AW133" s="1003"/>
      <c r="AX133" s="759"/>
      <c r="AY133" s="759"/>
      <c r="AZ133" s="759"/>
      <c r="BA133" s="768"/>
      <c r="BB133" s="1008"/>
      <c r="BC133" s="1007"/>
      <c r="BD133" s="1003"/>
      <c r="BE133" s="759"/>
      <c r="BF133" s="759"/>
      <c r="BG133" s="759"/>
      <c r="BH133" s="768"/>
      <c r="BI133" s="1008"/>
      <c r="BJ133" s="1007"/>
      <c r="BK133" s="1003"/>
      <c r="BL133" s="759"/>
      <c r="BM133" s="759"/>
      <c r="BN133" s="759"/>
      <c r="BO133" s="768"/>
      <c r="BP133" s="1008"/>
      <c r="BQ133" s="1007"/>
      <c r="BR133" s="1003"/>
      <c r="BS133" s="759"/>
      <c r="BT133" s="759"/>
      <c r="BU133" s="759"/>
      <c r="BV133" s="768"/>
      <c r="BW133" s="1008"/>
      <c r="BX133" s="1007"/>
      <c r="BY133" s="1003"/>
      <c r="BZ133" s="759"/>
      <c r="CA133" s="759"/>
      <c r="CB133" s="759"/>
      <c r="CC133" s="768"/>
      <c r="CD133" s="1008"/>
      <c r="CE133" s="1007"/>
      <c r="CF133" s="1003"/>
      <c r="CG133" s="562"/>
      <c r="CH133" s="1205"/>
      <c r="CI133" s="589"/>
      <c r="CJ133" s="589"/>
      <c r="CK133" s="589"/>
      <c r="CL133" s="589"/>
      <c r="CM133" s="589"/>
      <c r="CN133" s="589"/>
      <c r="CO133" s="589"/>
      <c r="CP133" s="589"/>
      <c r="CQ133" s="589"/>
      <c r="CR133" s="589"/>
      <c r="CS133" s="589"/>
    </row>
    <row r="134" spans="1:97" s="524" customFormat="1" ht="15" customHeight="1">
      <c r="A134" s="1235"/>
      <c r="B134" s="1235"/>
      <c r="C134" s="1235"/>
      <c r="D134" s="1235"/>
      <c r="E134" s="1235"/>
      <c r="F134" s="944"/>
      <c r="G134" s="944"/>
      <c r="H134" s="942"/>
      <c r="I134" s="1235"/>
      <c r="J134" s="944"/>
      <c r="K134" s="949"/>
      <c r="L134" s="540"/>
      <c r="M134" s="553" t="s">
        <v>11</v>
      </c>
      <c r="N134" s="552"/>
      <c r="O134" s="547"/>
      <c r="P134" s="547"/>
      <c r="Q134" s="547"/>
      <c r="R134" s="575"/>
      <c r="S134" s="566"/>
      <c r="T134" s="565"/>
      <c r="U134" s="552"/>
      <c r="V134" s="759"/>
      <c r="W134" s="759"/>
      <c r="X134" s="759"/>
      <c r="Y134" s="768"/>
      <c r="Z134" s="1008"/>
      <c r="AA134" s="1007"/>
      <c r="AB134" s="1042"/>
      <c r="AC134" s="759"/>
      <c r="AD134" s="759"/>
      <c r="AE134" s="759"/>
      <c r="AF134" s="768"/>
      <c r="AG134" s="1008"/>
      <c r="AH134" s="1007"/>
      <c r="AI134" s="1042"/>
      <c r="AJ134" s="759"/>
      <c r="AK134" s="759"/>
      <c r="AL134" s="759"/>
      <c r="AM134" s="768"/>
      <c r="AN134" s="1008"/>
      <c r="AO134" s="1007"/>
      <c r="AP134" s="1042"/>
      <c r="AQ134" s="759"/>
      <c r="AR134" s="759"/>
      <c r="AS134" s="759"/>
      <c r="AT134" s="768"/>
      <c r="AU134" s="1008"/>
      <c r="AV134" s="1007"/>
      <c r="AW134" s="1042"/>
      <c r="AX134" s="759"/>
      <c r="AY134" s="759"/>
      <c r="AZ134" s="759"/>
      <c r="BA134" s="768"/>
      <c r="BB134" s="1008"/>
      <c r="BC134" s="1007"/>
      <c r="BD134" s="1042"/>
      <c r="BE134" s="759"/>
      <c r="BF134" s="759"/>
      <c r="BG134" s="759"/>
      <c r="BH134" s="768"/>
      <c r="BI134" s="1008"/>
      <c r="BJ134" s="1007"/>
      <c r="BK134" s="1042"/>
      <c r="BL134" s="759"/>
      <c r="BM134" s="759"/>
      <c r="BN134" s="759"/>
      <c r="BO134" s="768"/>
      <c r="BP134" s="1008"/>
      <c r="BQ134" s="1007"/>
      <c r="BR134" s="1042"/>
      <c r="BS134" s="759"/>
      <c r="BT134" s="759"/>
      <c r="BU134" s="759"/>
      <c r="BV134" s="768"/>
      <c r="BW134" s="1008"/>
      <c r="BX134" s="1007"/>
      <c r="BY134" s="1042"/>
      <c r="BZ134" s="759"/>
      <c r="CA134" s="759"/>
      <c r="CB134" s="759"/>
      <c r="CC134" s="768"/>
      <c r="CD134" s="1008"/>
      <c r="CE134" s="1007"/>
      <c r="CF134" s="1042"/>
      <c r="CG134" s="566"/>
      <c r="CH134" s="562"/>
      <c r="CI134" s="589"/>
      <c r="CJ134" s="589"/>
      <c r="CK134" s="589"/>
      <c r="CL134" s="589"/>
      <c r="CM134" s="589"/>
      <c r="CN134" s="589"/>
      <c r="CO134" s="589"/>
      <c r="CP134" s="589"/>
      <c r="CQ134" s="589"/>
      <c r="CR134" s="589"/>
      <c r="CS134" s="589"/>
    </row>
    <row r="135" spans="1:97" s="524" customFormat="1" ht="0.2" customHeight="1">
      <c r="A135" s="1235"/>
      <c r="B135" s="1235"/>
      <c r="C135" s="1235"/>
      <c r="D135" s="1235"/>
      <c r="E135" s="948"/>
      <c r="F135" s="944"/>
      <c r="G135" s="944"/>
      <c r="H135" s="944"/>
      <c r="I135" s="940"/>
      <c r="J135" s="937"/>
      <c r="K135" s="947"/>
      <c r="L135" s="540"/>
      <c r="M135" s="553"/>
      <c r="N135" s="551"/>
      <c r="O135" s="547"/>
      <c r="P135" s="547"/>
      <c r="Q135" s="547"/>
      <c r="R135" s="575"/>
      <c r="S135" s="566"/>
      <c r="T135" s="565"/>
      <c r="U135" s="551"/>
      <c r="V135" s="759"/>
      <c r="W135" s="759"/>
      <c r="X135" s="759"/>
      <c r="Y135" s="768"/>
      <c r="Z135" s="1008"/>
      <c r="AA135" s="1007"/>
      <c r="AB135" s="1001"/>
      <c r="AC135" s="759"/>
      <c r="AD135" s="759"/>
      <c r="AE135" s="759"/>
      <c r="AF135" s="768"/>
      <c r="AG135" s="1008"/>
      <c r="AH135" s="1007"/>
      <c r="AI135" s="1001"/>
      <c r="AJ135" s="759"/>
      <c r="AK135" s="759"/>
      <c r="AL135" s="759"/>
      <c r="AM135" s="768"/>
      <c r="AN135" s="1008"/>
      <c r="AO135" s="1007"/>
      <c r="AP135" s="1001"/>
      <c r="AQ135" s="759"/>
      <c r="AR135" s="759"/>
      <c r="AS135" s="759"/>
      <c r="AT135" s="768"/>
      <c r="AU135" s="1008"/>
      <c r="AV135" s="1007"/>
      <c r="AW135" s="1001"/>
      <c r="AX135" s="759"/>
      <c r="AY135" s="759"/>
      <c r="AZ135" s="759"/>
      <c r="BA135" s="768"/>
      <c r="BB135" s="1008"/>
      <c r="BC135" s="1007"/>
      <c r="BD135" s="1001"/>
      <c r="BE135" s="759"/>
      <c r="BF135" s="759"/>
      <c r="BG135" s="759"/>
      <c r="BH135" s="768"/>
      <c r="BI135" s="1008"/>
      <c r="BJ135" s="1007"/>
      <c r="BK135" s="1001"/>
      <c r="BL135" s="759"/>
      <c r="BM135" s="759"/>
      <c r="BN135" s="759"/>
      <c r="BO135" s="768"/>
      <c r="BP135" s="1008"/>
      <c r="BQ135" s="1007"/>
      <c r="BR135" s="1001"/>
      <c r="BS135" s="759"/>
      <c r="BT135" s="759"/>
      <c r="BU135" s="759"/>
      <c r="BV135" s="768"/>
      <c r="BW135" s="1008"/>
      <c r="BX135" s="1007"/>
      <c r="BY135" s="1001"/>
      <c r="BZ135" s="759"/>
      <c r="CA135" s="759"/>
      <c r="CB135" s="759"/>
      <c r="CC135" s="768"/>
      <c r="CD135" s="1008"/>
      <c r="CE135" s="1007"/>
      <c r="CF135" s="1001"/>
      <c r="CG135" s="566"/>
      <c r="CH135" s="562"/>
      <c r="CI135" s="589"/>
      <c r="CJ135" s="589"/>
      <c r="CK135" s="589"/>
      <c r="CL135" s="589"/>
      <c r="CM135" s="589"/>
      <c r="CN135" s="589"/>
      <c r="CO135" s="589"/>
      <c r="CP135" s="589"/>
      <c r="CQ135" s="589"/>
      <c r="CR135" s="589"/>
      <c r="CS135" s="589"/>
    </row>
    <row r="136" spans="1:97" s="524" customFormat="1" ht="15" customHeight="1">
      <c r="A136" s="1235"/>
      <c r="B136" s="1235"/>
      <c r="C136" s="1235"/>
      <c r="D136" s="948"/>
      <c r="E136" s="948"/>
      <c r="F136" s="944"/>
      <c r="G136" s="944"/>
      <c r="H136" s="944"/>
      <c r="I136" s="940"/>
      <c r="J136" s="937"/>
      <c r="K136" s="947"/>
      <c r="L136" s="540"/>
      <c r="M136" s="552" t="s">
        <v>17</v>
      </c>
      <c r="N136" s="551"/>
      <c r="O136" s="547"/>
      <c r="P136" s="547"/>
      <c r="Q136" s="547"/>
      <c r="R136" s="575"/>
      <c r="S136" s="566"/>
      <c r="T136" s="565"/>
      <c r="U136" s="551"/>
      <c r="V136" s="759"/>
      <c r="W136" s="759"/>
      <c r="X136" s="759"/>
      <c r="Y136" s="768"/>
      <c r="Z136" s="1008"/>
      <c r="AA136" s="1007"/>
      <c r="AB136" s="1001"/>
      <c r="AC136" s="759"/>
      <c r="AD136" s="759"/>
      <c r="AE136" s="759"/>
      <c r="AF136" s="768"/>
      <c r="AG136" s="1008"/>
      <c r="AH136" s="1007"/>
      <c r="AI136" s="1001"/>
      <c r="AJ136" s="759"/>
      <c r="AK136" s="759"/>
      <c r="AL136" s="759"/>
      <c r="AM136" s="768"/>
      <c r="AN136" s="1008"/>
      <c r="AO136" s="1007"/>
      <c r="AP136" s="1001"/>
      <c r="AQ136" s="759"/>
      <c r="AR136" s="759"/>
      <c r="AS136" s="759"/>
      <c r="AT136" s="768"/>
      <c r="AU136" s="1008"/>
      <c r="AV136" s="1007"/>
      <c r="AW136" s="1001"/>
      <c r="AX136" s="759"/>
      <c r="AY136" s="759"/>
      <c r="AZ136" s="759"/>
      <c r="BA136" s="768"/>
      <c r="BB136" s="1008"/>
      <c r="BC136" s="1007"/>
      <c r="BD136" s="1001"/>
      <c r="BE136" s="759"/>
      <c r="BF136" s="759"/>
      <c r="BG136" s="759"/>
      <c r="BH136" s="768"/>
      <c r="BI136" s="1008"/>
      <c r="BJ136" s="1007"/>
      <c r="BK136" s="1001"/>
      <c r="BL136" s="759"/>
      <c r="BM136" s="759"/>
      <c r="BN136" s="759"/>
      <c r="BO136" s="768"/>
      <c r="BP136" s="1008"/>
      <c r="BQ136" s="1007"/>
      <c r="BR136" s="1001"/>
      <c r="BS136" s="759"/>
      <c r="BT136" s="759"/>
      <c r="BU136" s="759"/>
      <c r="BV136" s="768"/>
      <c r="BW136" s="1008"/>
      <c r="BX136" s="1007"/>
      <c r="BY136" s="1001"/>
      <c r="BZ136" s="759"/>
      <c r="CA136" s="759"/>
      <c r="CB136" s="759"/>
      <c r="CC136" s="768"/>
      <c r="CD136" s="1008"/>
      <c r="CE136" s="1007"/>
      <c r="CF136" s="1001"/>
      <c r="CG136" s="566"/>
      <c r="CH136" s="562"/>
      <c r="CI136" s="589"/>
      <c r="CJ136" s="589"/>
      <c r="CK136" s="589"/>
      <c r="CL136" s="589"/>
      <c r="CM136" s="589"/>
      <c r="CN136" s="589"/>
      <c r="CO136" s="589"/>
      <c r="CP136" s="589"/>
      <c r="CQ136" s="589"/>
      <c r="CR136" s="589"/>
      <c r="CS136" s="589"/>
    </row>
    <row r="137" spans="1:97" s="524" customFormat="1" ht="15" customHeight="1">
      <c r="A137" s="1235"/>
      <c r="B137" s="1235"/>
      <c r="C137" s="948"/>
      <c r="D137" s="948"/>
      <c r="E137" s="948"/>
      <c r="F137" s="948"/>
      <c r="G137" s="953"/>
      <c r="H137" s="940"/>
      <c r="I137" s="951"/>
      <c r="J137" s="937"/>
      <c r="K137" s="952"/>
      <c r="L137" s="540"/>
      <c r="M137" s="551" t="s">
        <v>18</v>
      </c>
      <c r="N137" s="551"/>
      <c r="O137" s="547"/>
      <c r="P137" s="547"/>
      <c r="Q137" s="547"/>
      <c r="R137" s="575"/>
      <c r="S137" s="566"/>
      <c r="T137" s="565"/>
      <c r="U137" s="551"/>
      <c r="V137" s="759"/>
      <c r="W137" s="759"/>
      <c r="X137" s="759"/>
      <c r="Y137" s="768"/>
      <c r="Z137" s="1008"/>
      <c r="AA137" s="1007"/>
      <c r="AB137" s="1001"/>
      <c r="AC137" s="759"/>
      <c r="AD137" s="759"/>
      <c r="AE137" s="759"/>
      <c r="AF137" s="768"/>
      <c r="AG137" s="1008"/>
      <c r="AH137" s="1007"/>
      <c r="AI137" s="1001"/>
      <c r="AJ137" s="759"/>
      <c r="AK137" s="759"/>
      <c r="AL137" s="759"/>
      <c r="AM137" s="768"/>
      <c r="AN137" s="1008"/>
      <c r="AO137" s="1007"/>
      <c r="AP137" s="1001"/>
      <c r="AQ137" s="759"/>
      <c r="AR137" s="759"/>
      <c r="AS137" s="759"/>
      <c r="AT137" s="768"/>
      <c r="AU137" s="1008"/>
      <c r="AV137" s="1007"/>
      <c r="AW137" s="1001"/>
      <c r="AX137" s="759"/>
      <c r="AY137" s="759"/>
      <c r="AZ137" s="759"/>
      <c r="BA137" s="768"/>
      <c r="BB137" s="1008"/>
      <c r="BC137" s="1007"/>
      <c r="BD137" s="1001"/>
      <c r="BE137" s="759"/>
      <c r="BF137" s="759"/>
      <c r="BG137" s="759"/>
      <c r="BH137" s="768"/>
      <c r="BI137" s="1008"/>
      <c r="BJ137" s="1007"/>
      <c r="BK137" s="1001"/>
      <c r="BL137" s="759"/>
      <c r="BM137" s="759"/>
      <c r="BN137" s="759"/>
      <c r="BO137" s="768"/>
      <c r="BP137" s="1008"/>
      <c r="BQ137" s="1007"/>
      <c r="BR137" s="1001"/>
      <c r="BS137" s="759"/>
      <c r="BT137" s="759"/>
      <c r="BU137" s="759"/>
      <c r="BV137" s="768"/>
      <c r="BW137" s="1008"/>
      <c r="BX137" s="1007"/>
      <c r="BY137" s="1001"/>
      <c r="BZ137" s="759"/>
      <c r="CA137" s="759"/>
      <c r="CB137" s="759"/>
      <c r="CC137" s="768"/>
      <c r="CD137" s="1008"/>
      <c r="CE137" s="1007"/>
      <c r="CF137" s="1001"/>
      <c r="CG137" s="566"/>
      <c r="CH137" s="562"/>
      <c r="CI137" s="589"/>
      <c r="CJ137" s="589"/>
      <c r="CK137" s="589"/>
      <c r="CL137" s="589"/>
      <c r="CM137" s="589"/>
      <c r="CN137" s="589"/>
      <c r="CO137" s="589"/>
      <c r="CP137" s="589"/>
      <c r="CQ137" s="589"/>
      <c r="CR137" s="589"/>
      <c r="CS137" s="589"/>
    </row>
    <row r="138" spans="1:97" s="524" customFormat="1" ht="15" customHeight="1">
      <c r="A138" s="1235"/>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759"/>
      <c r="W138" s="759"/>
      <c r="X138" s="759"/>
      <c r="Y138" s="768"/>
      <c r="Z138" s="1008"/>
      <c r="AA138" s="1007"/>
      <c r="AB138" s="1001"/>
      <c r="AC138" s="759"/>
      <c r="AD138" s="759"/>
      <c r="AE138" s="759"/>
      <c r="AF138" s="768"/>
      <c r="AG138" s="1008"/>
      <c r="AH138" s="1007"/>
      <c r="AI138" s="1001"/>
      <c r="AJ138" s="759"/>
      <c r="AK138" s="759"/>
      <c r="AL138" s="759"/>
      <c r="AM138" s="768"/>
      <c r="AN138" s="1008"/>
      <c r="AO138" s="1007"/>
      <c r="AP138" s="1001"/>
      <c r="AQ138" s="759"/>
      <c r="AR138" s="759"/>
      <c r="AS138" s="759"/>
      <c r="AT138" s="768"/>
      <c r="AU138" s="1008"/>
      <c r="AV138" s="1007"/>
      <c r="AW138" s="1001"/>
      <c r="AX138" s="759"/>
      <c r="AY138" s="759"/>
      <c r="AZ138" s="759"/>
      <c r="BA138" s="768"/>
      <c r="BB138" s="1008"/>
      <c r="BC138" s="1007"/>
      <c r="BD138" s="1001"/>
      <c r="BE138" s="759"/>
      <c r="BF138" s="759"/>
      <c r="BG138" s="759"/>
      <c r="BH138" s="768"/>
      <c r="BI138" s="1008"/>
      <c r="BJ138" s="1007"/>
      <c r="BK138" s="1001"/>
      <c r="BL138" s="759"/>
      <c r="BM138" s="759"/>
      <c r="BN138" s="759"/>
      <c r="BO138" s="768"/>
      <c r="BP138" s="1008"/>
      <c r="BQ138" s="1007"/>
      <c r="BR138" s="1001"/>
      <c r="BS138" s="759"/>
      <c r="BT138" s="759"/>
      <c r="BU138" s="759"/>
      <c r="BV138" s="768"/>
      <c r="BW138" s="1008"/>
      <c r="BX138" s="1007"/>
      <c r="BY138" s="1001"/>
      <c r="BZ138" s="759"/>
      <c r="CA138" s="759"/>
      <c r="CB138" s="759"/>
      <c r="CC138" s="768"/>
      <c r="CD138" s="1008"/>
      <c r="CE138" s="1007"/>
      <c r="CF138" s="1001"/>
      <c r="CG138" s="566"/>
      <c r="CH138" s="562"/>
      <c r="CI138" s="589"/>
      <c r="CJ138" s="589"/>
      <c r="CK138" s="589"/>
      <c r="CL138" s="589"/>
      <c r="CM138" s="589"/>
      <c r="CN138" s="589"/>
      <c r="CO138" s="589"/>
      <c r="CP138" s="589"/>
      <c r="CQ138" s="589"/>
      <c r="CR138" s="589"/>
      <c r="CS138" s="589"/>
    </row>
    <row r="139" spans="1:97"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97" ht="17.100000000000001" customHeight="1">
      <c r="X140" s="204"/>
      <c r="Y140" s="204"/>
      <c r="Z140" s="204"/>
      <c r="AA140" s="204"/>
      <c r="AB140" s="204"/>
      <c r="AC140" s="204"/>
      <c r="AD140" s="204"/>
      <c r="AE140" s="204"/>
      <c r="AF140" s="204"/>
      <c r="AG140" s="204"/>
      <c r="AH140" s="204"/>
    </row>
    <row r="141" spans="1:97"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97" ht="17.100000000000001" customHeight="1">
      <c r="T142" s="122"/>
      <c r="U142" s="43"/>
      <c r="X142" s="204"/>
      <c r="Y142" s="204"/>
      <c r="Z142" s="204"/>
      <c r="AA142" s="204"/>
      <c r="AB142" s="204"/>
      <c r="AC142" s="204"/>
      <c r="AD142" s="204"/>
      <c r="AE142" s="204"/>
      <c r="AF142" s="204"/>
      <c r="AG142" s="204"/>
      <c r="AH142" s="204"/>
    </row>
    <row r="143" spans="1:97" s="525" customFormat="1" ht="22.5">
      <c r="A143" s="1235">
        <v>1</v>
      </c>
      <c r="B143" s="960"/>
      <c r="C143" s="960"/>
      <c r="D143" s="960"/>
      <c r="E143" s="961"/>
      <c r="F143" s="962"/>
      <c r="G143" s="962"/>
      <c r="H143" s="962"/>
      <c r="I143" s="963"/>
      <c r="J143" s="958"/>
      <c r="K143" s="965"/>
      <c r="L143" s="595">
        <f>mergeValue(A143)</f>
        <v>1</v>
      </c>
      <c r="M143" s="643" t="s">
        <v>20</v>
      </c>
      <c r="N143" s="582"/>
      <c r="O143" s="1247"/>
      <c r="P143" s="1247"/>
      <c r="Q143" s="1247"/>
      <c r="R143" s="1247"/>
      <c r="S143" s="1247"/>
      <c r="T143" s="1247"/>
      <c r="U143" s="1247"/>
      <c r="V143" s="1247"/>
      <c r="W143" s="632" t="s">
        <v>659</v>
      </c>
      <c r="X143" s="587"/>
      <c r="Y143" s="587"/>
      <c r="Z143" s="587"/>
      <c r="AA143" s="587"/>
      <c r="AB143" s="587"/>
      <c r="AC143" s="587"/>
      <c r="AD143" s="587"/>
      <c r="AE143" s="587"/>
      <c r="AF143" s="587"/>
      <c r="AG143" s="587"/>
      <c r="AH143" s="587"/>
    </row>
    <row r="144" spans="1:97" s="525" customFormat="1" ht="22.5">
      <c r="A144" s="1235"/>
      <c r="B144" s="1235">
        <v>1</v>
      </c>
      <c r="C144" s="960"/>
      <c r="D144" s="960"/>
      <c r="E144" s="962"/>
      <c r="F144" s="962"/>
      <c r="G144" s="962"/>
      <c r="H144" s="962"/>
      <c r="I144" s="957"/>
      <c r="J144" s="956"/>
      <c r="K144" s="959"/>
      <c r="L144" s="595" t="str">
        <f>mergeValue(A144) &amp;"."&amp; mergeValue(B144)</f>
        <v>1.1</v>
      </c>
      <c r="M144" s="548" t="s">
        <v>16</v>
      </c>
      <c r="N144" s="582"/>
      <c r="O144" s="1247"/>
      <c r="P144" s="1247"/>
      <c r="Q144" s="1247"/>
      <c r="R144" s="1247"/>
      <c r="S144" s="1247"/>
      <c r="T144" s="1247"/>
      <c r="U144" s="1247"/>
      <c r="V144" s="1247"/>
      <c r="W144" s="632" t="s">
        <v>477</v>
      </c>
      <c r="X144" s="587"/>
      <c r="Y144" s="587"/>
      <c r="Z144" s="587"/>
      <c r="AA144" s="587"/>
      <c r="AB144" s="587"/>
      <c r="AC144" s="587"/>
      <c r="AD144" s="587"/>
      <c r="AE144" s="587"/>
      <c r="AF144" s="587"/>
      <c r="AG144" s="587"/>
      <c r="AH144" s="587"/>
    </row>
    <row r="145" spans="1:35" s="525" customFormat="1" ht="22.5">
      <c r="A145" s="1235"/>
      <c r="B145" s="1235"/>
      <c r="C145" s="1235">
        <v>1</v>
      </c>
      <c r="D145" s="960"/>
      <c r="E145" s="962"/>
      <c r="F145" s="962"/>
      <c r="G145" s="962"/>
      <c r="H145" s="962"/>
      <c r="I145" s="964"/>
      <c r="J145" s="956"/>
      <c r="K145" s="959"/>
      <c r="L145" s="595" t="str">
        <f>mergeValue(A145) &amp;"."&amp; mergeValue(B145)&amp;"."&amp; mergeValue(C145)</f>
        <v>1.1.1</v>
      </c>
      <c r="M145" s="549" t="s">
        <v>7</v>
      </c>
      <c r="N145" s="582"/>
      <c r="O145" s="1247"/>
      <c r="P145" s="1247"/>
      <c r="Q145" s="1247"/>
      <c r="R145" s="1247"/>
      <c r="S145" s="1247"/>
      <c r="T145" s="1247"/>
      <c r="U145" s="1247"/>
      <c r="V145" s="1247"/>
      <c r="W145" s="632" t="s">
        <v>634</v>
      </c>
      <c r="X145" s="587"/>
      <c r="Y145" s="587"/>
      <c r="Z145" s="587"/>
      <c r="AA145" s="587"/>
      <c r="AB145" s="587"/>
      <c r="AC145" s="587"/>
      <c r="AD145" s="587"/>
      <c r="AE145" s="587"/>
      <c r="AF145" s="587"/>
      <c r="AG145" s="587"/>
      <c r="AH145" s="587"/>
    </row>
    <row r="146" spans="1:35" s="525" customFormat="1" ht="22.5">
      <c r="A146" s="1235"/>
      <c r="B146" s="1235"/>
      <c r="C146" s="1235"/>
      <c r="D146" s="1235">
        <v>1</v>
      </c>
      <c r="E146" s="962"/>
      <c r="F146" s="962"/>
      <c r="G146" s="962"/>
      <c r="H146" s="962"/>
      <c r="I146" s="964"/>
      <c r="J146" s="956"/>
      <c r="K146" s="959"/>
      <c r="L146" s="595" t="str">
        <f>mergeValue(A146) &amp;"."&amp; mergeValue(B146)&amp;"."&amp; mergeValue(C146)&amp;"."&amp; mergeValue(D146)</f>
        <v>1.1.1.1</v>
      </c>
      <c r="M146" s="550" t="s">
        <v>22</v>
      </c>
      <c r="N146" s="582"/>
      <c r="O146" s="1247"/>
      <c r="P146" s="1247"/>
      <c r="Q146" s="1247"/>
      <c r="R146" s="1247"/>
      <c r="S146" s="1247"/>
      <c r="T146" s="1247"/>
      <c r="U146" s="1247"/>
      <c r="V146" s="1247"/>
      <c r="W146" s="632" t="s">
        <v>635</v>
      </c>
      <c r="X146" s="587"/>
      <c r="Y146" s="587"/>
      <c r="Z146" s="587"/>
      <c r="AA146" s="587"/>
      <c r="AB146" s="587"/>
      <c r="AC146" s="587"/>
      <c r="AD146" s="587"/>
      <c r="AE146" s="587"/>
      <c r="AF146" s="587"/>
      <c r="AG146" s="587"/>
      <c r="AH146" s="587"/>
    </row>
    <row r="147" spans="1:35" s="525" customFormat="1" ht="11.25" hidden="1" customHeight="1">
      <c r="A147" s="1235"/>
      <c r="B147" s="1235"/>
      <c r="C147" s="1235"/>
      <c r="D147" s="1235"/>
      <c r="E147" s="1235">
        <v>1</v>
      </c>
      <c r="F147" s="962"/>
      <c r="G147" s="962"/>
      <c r="H147" s="960">
        <v>1</v>
      </c>
      <c r="I147" s="1235">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5"/>
      <c r="B148" s="1235"/>
      <c r="C148" s="1235"/>
      <c r="D148" s="1235"/>
      <c r="E148" s="1235"/>
      <c r="F148" s="1235">
        <v>1</v>
      </c>
      <c r="G148" s="960"/>
      <c r="H148" s="960"/>
      <c r="I148" s="1235"/>
      <c r="J148" s="1235">
        <v>1</v>
      </c>
      <c r="K148" s="968"/>
      <c r="L148" s="595" t="str">
        <f>mergeValue(A148) &amp;"."&amp; mergeValue(B148)&amp;"."&amp; mergeValue(C148)&amp;"."&amp; mergeValue(D148)&amp;"."&amp;  mergeValue(F148)</f>
        <v>1.1.1.1.1</v>
      </c>
      <c r="M148" s="557" t="s">
        <v>10</v>
      </c>
      <c r="N148" s="583"/>
      <c r="O148" s="1237"/>
      <c r="P148" s="1237"/>
      <c r="Q148" s="1237"/>
      <c r="R148" s="1237"/>
      <c r="S148" s="1237"/>
      <c r="T148" s="1237"/>
      <c r="U148" s="1237"/>
      <c r="V148" s="1237"/>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35"/>
      <c r="B149" s="1235"/>
      <c r="C149" s="1235"/>
      <c r="D149" s="1235"/>
      <c r="E149" s="1235"/>
      <c r="F149" s="1235"/>
      <c r="G149" s="960">
        <v>1</v>
      </c>
      <c r="H149" s="960"/>
      <c r="I149" s="1235"/>
      <c r="J149" s="1235"/>
      <c r="K149" s="968">
        <v>1</v>
      </c>
      <c r="L149" s="595" t="str">
        <f>mergeValue(A149) &amp;"."&amp; mergeValue(B149)&amp;"."&amp; mergeValue(C149)&amp;"."&amp; mergeValue(D149)&amp;"."&amp; mergeValue(F149)&amp;"."&amp; mergeValue(G149)</f>
        <v>1.1.1.1.1.1</v>
      </c>
      <c r="M149" s="1071"/>
      <c r="N149" s="588"/>
      <c r="O149" s="564"/>
      <c r="P149" s="564"/>
      <c r="Q149" s="1096"/>
      <c r="R149" s="1245"/>
      <c r="S149" s="1231" t="s">
        <v>84</v>
      </c>
      <c r="T149" s="1245"/>
      <c r="U149" s="1231" t="s">
        <v>85</v>
      </c>
      <c r="V149" s="580"/>
      <c r="W149" s="1205"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5"/>
      <c r="B150" s="1235"/>
      <c r="C150" s="1235"/>
      <c r="D150" s="1235"/>
      <c r="E150" s="1235"/>
      <c r="F150" s="1235"/>
      <c r="G150" s="960"/>
      <c r="H150" s="960"/>
      <c r="I150" s="1235"/>
      <c r="J150" s="1235"/>
      <c r="K150" s="968"/>
      <c r="L150" s="602"/>
      <c r="M150" s="648"/>
      <c r="N150" s="588"/>
      <c r="O150" s="564"/>
      <c r="P150" s="564"/>
      <c r="Q150" s="586" t="str">
        <f>R149 &amp; "-" &amp; T149</f>
        <v>-</v>
      </c>
      <c r="R150" s="1230"/>
      <c r="S150" s="1231"/>
      <c r="T150" s="1230"/>
      <c r="U150" s="1231"/>
      <c r="V150" s="580"/>
      <c r="W150" s="1205"/>
      <c r="X150" s="587"/>
      <c r="Y150" s="587"/>
      <c r="Z150" s="587"/>
      <c r="AA150" s="587"/>
      <c r="AB150" s="587"/>
      <c r="AC150" s="587"/>
      <c r="AD150" s="587"/>
      <c r="AE150" s="587"/>
      <c r="AF150" s="587"/>
      <c r="AG150" s="587"/>
      <c r="AH150" s="587"/>
    </row>
    <row r="151" spans="1:35" s="524" customFormat="1" ht="15" customHeight="1">
      <c r="A151" s="1235"/>
      <c r="B151" s="1235"/>
      <c r="C151" s="1235"/>
      <c r="D151" s="1235"/>
      <c r="E151" s="1235"/>
      <c r="F151" s="1235"/>
      <c r="G151" s="962"/>
      <c r="H151" s="960"/>
      <c r="I151" s="1235"/>
      <c r="J151" s="1235"/>
      <c r="K151" s="967"/>
      <c r="L151" s="540"/>
      <c r="M151" s="558" t="s">
        <v>25</v>
      </c>
      <c r="N151" s="553"/>
      <c r="O151" s="547"/>
      <c r="P151" s="547"/>
      <c r="Q151" s="547"/>
      <c r="R151" s="575"/>
      <c r="S151" s="566"/>
      <c r="T151" s="565"/>
      <c r="U151" s="553"/>
      <c r="V151" s="562"/>
      <c r="W151" s="1205"/>
      <c r="X151" s="589"/>
      <c r="Y151" s="589"/>
      <c r="Z151" s="589"/>
      <c r="AA151" s="589"/>
      <c r="AB151" s="589"/>
      <c r="AC151" s="589"/>
      <c r="AD151" s="589"/>
      <c r="AE151" s="589"/>
      <c r="AF151" s="589"/>
      <c r="AG151" s="589"/>
      <c r="AH151" s="589"/>
    </row>
    <row r="152" spans="1:35" s="524" customFormat="1" ht="15" customHeight="1">
      <c r="A152" s="1235"/>
      <c r="B152" s="1235"/>
      <c r="C152" s="1235"/>
      <c r="D152" s="1235"/>
      <c r="E152" s="1235"/>
      <c r="F152" s="962"/>
      <c r="G152" s="962"/>
      <c r="H152" s="960"/>
      <c r="I152" s="1235"/>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5"/>
      <c r="B153" s="1235"/>
      <c r="C153" s="1235"/>
      <c r="D153" s="1235"/>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5"/>
      <c r="B154" s="1235"/>
      <c r="C154" s="1235"/>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5"/>
      <c r="B155" s="1235"/>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5"/>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5">
        <v>1</v>
      </c>
      <c r="B161" s="903"/>
      <c r="C161" s="903"/>
      <c r="D161" s="903"/>
      <c r="E161" s="904"/>
      <c r="F161" s="905"/>
      <c r="G161" s="905"/>
      <c r="H161" s="905"/>
      <c r="I161" s="906"/>
      <c r="J161" s="901"/>
      <c r="K161" s="908"/>
      <c r="L161" s="595">
        <f>mergeValue(A161)</f>
        <v>1</v>
      </c>
      <c r="M161" s="643" t="s">
        <v>20</v>
      </c>
      <c r="N161" s="582"/>
      <c r="O161" s="1285"/>
      <c r="P161" s="1286"/>
      <c r="Q161" s="1286"/>
      <c r="R161" s="1286"/>
      <c r="S161" s="1286"/>
      <c r="T161" s="1286"/>
      <c r="U161" s="1286"/>
      <c r="V161" s="1287"/>
      <c r="W161" s="632" t="s">
        <v>476</v>
      </c>
      <c r="X161" s="587"/>
      <c r="Y161" s="587"/>
      <c r="Z161" s="587"/>
      <c r="AA161" s="587"/>
      <c r="AB161" s="587"/>
      <c r="AC161" s="587"/>
      <c r="AD161" s="587"/>
      <c r="AE161" s="587"/>
      <c r="AF161" s="587"/>
      <c r="AG161" s="587"/>
    </row>
    <row r="162" spans="1:33" s="525" customFormat="1" ht="22.5">
      <c r="A162" s="1235"/>
      <c r="B162" s="1235">
        <v>1</v>
      </c>
      <c r="C162" s="903"/>
      <c r="D162" s="903"/>
      <c r="E162" s="905"/>
      <c r="F162" s="905"/>
      <c r="G162" s="905"/>
      <c r="H162" s="905"/>
      <c r="I162" s="900"/>
      <c r="J162" s="899"/>
      <c r="K162" s="902"/>
      <c r="L162" s="595" t="str">
        <f>mergeValue(A162) &amp;"."&amp; mergeValue(B162)</f>
        <v>1.1</v>
      </c>
      <c r="M162" s="548" t="s">
        <v>16</v>
      </c>
      <c r="N162" s="582"/>
      <c r="O162" s="1285"/>
      <c r="P162" s="1286"/>
      <c r="Q162" s="1286"/>
      <c r="R162" s="1286"/>
      <c r="S162" s="1286"/>
      <c r="T162" s="1286"/>
      <c r="U162" s="1286"/>
      <c r="V162" s="1287"/>
      <c r="W162" s="632" t="s">
        <v>477</v>
      </c>
      <c r="X162" s="587"/>
      <c r="Y162" s="587"/>
      <c r="Z162" s="587"/>
      <c r="AA162" s="587"/>
      <c r="AB162" s="587"/>
      <c r="AC162" s="587"/>
      <c r="AD162" s="587"/>
      <c r="AE162" s="587"/>
      <c r="AF162" s="587"/>
      <c r="AG162" s="587"/>
    </row>
    <row r="163" spans="1:33" s="525" customFormat="1" ht="22.5">
      <c r="A163" s="1235"/>
      <c r="B163" s="1235"/>
      <c r="C163" s="1235">
        <v>1</v>
      </c>
      <c r="D163" s="903"/>
      <c r="E163" s="905"/>
      <c r="F163" s="905"/>
      <c r="G163" s="905"/>
      <c r="H163" s="905"/>
      <c r="I163" s="907"/>
      <c r="J163" s="899"/>
      <c r="K163" s="902"/>
      <c r="L163" s="595" t="str">
        <f>mergeValue(A163) &amp;"."&amp; mergeValue(B163)&amp;"."&amp; mergeValue(C163)</f>
        <v>1.1.1</v>
      </c>
      <c r="M163" s="549" t="s">
        <v>7</v>
      </c>
      <c r="N163" s="582"/>
      <c r="O163" s="1285"/>
      <c r="P163" s="1286"/>
      <c r="Q163" s="1286"/>
      <c r="R163" s="1286"/>
      <c r="S163" s="1286"/>
      <c r="T163" s="1286"/>
      <c r="U163" s="1286"/>
      <c r="V163" s="1287"/>
      <c r="W163" s="632" t="s">
        <v>634</v>
      </c>
      <c r="X163" s="587"/>
      <c r="Y163" s="587"/>
      <c r="Z163" s="587"/>
      <c r="AA163" s="587"/>
      <c r="AB163" s="587"/>
      <c r="AC163" s="587"/>
      <c r="AD163" s="587"/>
      <c r="AE163" s="587"/>
      <c r="AF163" s="587"/>
      <c r="AG163" s="587"/>
    </row>
    <row r="164" spans="1:33" s="525" customFormat="1" ht="22.5">
      <c r="A164" s="1235"/>
      <c r="B164" s="1235"/>
      <c r="C164" s="1235"/>
      <c r="D164" s="1235">
        <v>1</v>
      </c>
      <c r="E164" s="905"/>
      <c r="F164" s="905"/>
      <c r="G164" s="905"/>
      <c r="H164" s="905"/>
      <c r="I164" s="907"/>
      <c r="J164" s="899"/>
      <c r="K164" s="902"/>
      <c r="L164" s="595" t="str">
        <f>mergeValue(A164) &amp;"."&amp; mergeValue(B164)&amp;"."&amp; mergeValue(C164)&amp;"."&amp; mergeValue(D164)</f>
        <v>1.1.1.1</v>
      </c>
      <c r="M164" s="550" t="s">
        <v>22</v>
      </c>
      <c r="N164" s="582"/>
      <c r="O164" s="1285"/>
      <c r="P164" s="1286"/>
      <c r="Q164" s="1286"/>
      <c r="R164" s="1286"/>
      <c r="S164" s="1286"/>
      <c r="T164" s="1286"/>
      <c r="U164" s="1286"/>
      <c r="V164" s="1287"/>
      <c r="W164" s="632" t="s">
        <v>635</v>
      </c>
      <c r="X164" s="587"/>
      <c r="Y164" s="587"/>
      <c r="Z164" s="587"/>
      <c r="AA164" s="587"/>
      <c r="AB164" s="587"/>
      <c r="AC164" s="587"/>
      <c r="AD164" s="587"/>
      <c r="AE164" s="587"/>
      <c r="AF164" s="587"/>
      <c r="AG164" s="587"/>
    </row>
    <row r="165" spans="1:33" s="525" customFormat="1" ht="101.25">
      <c r="A165" s="1235"/>
      <c r="B165" s="1235"/>
      <c r="C165" s="1235"/>
      <c r="D165" s="1235"/>
      <c r="E165" s="1235">
        <v>1</v>
      </c>
      <c r="F165" s="905"/>
      <c r="G165" s="905"/>
      <c r="H165" s="903">
        <v>1</v>
      </c>
      <c r="I165" s="1235">
        <v>1</v>
      </c>
      <c r="J165" s="905"/>
      <c r="K165" s="910"/>
      <c r="L165" s="595" t="str">
        <f>mergeValue(A165) &amp;"."&amp; mergeValue(B165)&amp;"."&amp; mergeValue(C165)&amp;"."&amp; mergeValue(D165)&amp;"."&amp; mergeValue(E165)</f>
        <v>1.1.1.1.1</v>
      </c>
      <c r="M165" s="556" t="s">
        <v>9</v>
      </c>
      <c r="N165" s="583"/>
      <c r="O165" s="1238"/>
      <c r="P165" s="1239"/>
      <c r="Q165" s="1239"/>
      <c r="R165" s="1239"/>
      <c r="S165" s="1239"/>
      <c r="T165" s="1239"/>
      <c r="U165" s="1239"/>
      <c r="V165" s="1240"/>
      <c r="W165" s="632" t="s">
        <v>639</v>
      </c>
      <c r="X165" s="587"/>
      <c r="Y165" s="587"/>
      <c r="Z165" s="587"/>
      <c r="AA165" s="587"/>
      <c r="AB165" s="587"/>
      <c r="AC165" s="587"/>
      <c r="AD165" s="587"/>
      <c r="AE165" s="587"/>
      <c r="AF165" s="587"/>
      <c r="AG165" s="587"/>
    </row>
    <row r="166" spans="1:33" s="525" customFormat="1" ht="90">
      <c r="A166" s="1235"/>
      <c r="B166" s="1235"/>
      <c r="C166" s="1235"/>
      <c r="D166" s="1235"/>
      <c r="E166" s="1235"/>
      <c r="F166" s="1235">
        <v>1</v>
      </c>
      <c r="G166" s="903"/>
      <c r="H166" s="903"/>
      <c r="I166" s="1235"/>
      <c r="J166" s="1235">
        <v>1</v>
      </c>
      <c r="K166" s="911"/>
      <c r="L166" s="595" t="str">
        <f>mergeValue(A166) &amp;"."&amp; mergeValue(B166)&amp;"."&amp; mergeValue(C166)&amp;"."&amp; mergeValue(D166)&amp;"."&amp; mergeValue(E166)&amp;"."&amp; mergeValue(F166)</f>
        <v>1.1.1.1.1.1</v>
      </c>
      <c r="M166" s="557" t="s">
        <v>10</v>
      </c>
      <c r="N166" s="583"/>
      <c r="O166" s="1238"/>
      <c r="P166" s="1239"/>
      <c r="Q166" s="1239"/>
      <c r="R166" s="1239"/>
      <c r="S166" s="1239"/>
      <c r="T166" s="1239"/>
      <c r="U166" s="1239"/>
      <c r="V166" s="1240"/>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35"/>
      <c r="B167" s="1235"/>
      <c r="C167" s="1235"/>
      <c r="D167" s="1235"/>
      <c r="E167" s="1235"/>
      <c r="F167" s="1235"/>
      <c r="G167" s="903">
        <v>1</v>
      </c>
      <c r="H167" s="903"/>
      <c r="I167" s="1235"/>
      <c r="J167" s="1235"/>
      <c r="K167" s="911">
        <v>1</v>
      </c>
      <c r="L167" s="595" t="str">
        <f>mergeValue(A167) &amp;"."&amp; mergeValue(B167)&amp;"."&amp; mergeValue(C167)&amp;"."&amp; mergeValue(D167)&amp;"."&amp; mergeValue(E167)&amp;"."&amp; mergeValue(F167)&amp;"."&amp; mergeValue(G167)</f>
        <v>1.1.1.1.1.1.1</v>
      </c>
      <c r="M167" s="1071"/>
      <c r="N167" s="588"/>
      <c r="O167" s="1080"/>
      <c r="P167" s="564"/>
      <c r="Q167" s="564"/>
      <c r="R167" s="1245"/>
      <c r="S167" s="1231" t="s">
        <v>84</v>
      </c>
      <c r="T167" s="1245"/>
      <c r="U167" s="1231" t="s">
        <v>84</v>
      </c>
      <c r="V167" s="580"/>
      <c r="W167" s="1205"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35"/>
      <c r="B168" s="1235"/>
      <c r="C168" s="1235"/>
      <c r="D168" s="1235"/>
      <c r="E168" s="1235"/>
      <c r="F168" s="1235"/>
      <c r="G168" s="903"/>
      <c r="H168" s="903"/>
      <c r="I168" s="1235"/>
      <c r="J168" s="1235"/>
      <c r="K168" s="911"/>
      <c r="L168" s="602"/>
      <c r="M168" s="648"/>
      <c r="N168" s="588"/>
      <c r="O168" s="586"/>
      <c r="P168" s="564"/>
      <c r="Q168" s="586" t="str">
        <f>R167 &amp; "-" &amp; T167</f>
        <v>-</v>
      </c>
      <c r="R168" s="1230"/>
      <c r="S168" s="1231"/>
      <c r="T168" s="1230"/>
      <c r="U168" s="1231"/>
      <c r="V168" s="580"/>
      <c r="W168" s="1205"/>
      <c r="X168" s="587"/>
      <c r="Y168" s="587"/>
      <c r="Z168" s="587"/>
      <c r="AA168" s="587"/>
      <c r="AB168" s="587"/>
      <c r="AC168" s="587"/>
      <c r="AD168" s="587"/>
      <c r="AE168" s="587"/>
      <c r="AF168" s="587"/>
      <c r="AG168" s="587"/>
    </row>
    <row r="169" spans="1:33" s="524" customFormat="1" ht="15" customHeight="1">
      <c r="A169" s="1235"/>
      <c r="B169" s="1235"/>
      <c r="C169" s="1235"/>
      <c r="D169" s="1235"/>
      <c r="E169" s="1235"/>
      <c r="F169" s="1235"/>
      <c r="G169" s="905"/>
      <c r="H169" s="903"/>
      <c r="I169" s="1235"/>
      <c r="J169" s="1235"/>
      <c r="K169" s="910"/>
      <c r="L169" s="540"/>
      <c r="M169" s="559" t="s">
        <v>25</v>
      </c>
      <c r="N169" s="553"/>
      <c r="O169" s="547"/>
      <c r="P169" s="547"/>
      <c r="Q169" s="547"/>
      <c r="R169" s="575"/>
      <c r="S169" s="566"/>
      <c r="T169" s="565"/>
      <c r="U169" s="553"/>
      <c r="V169" s="562"/>
      <c r="W169" s="1205"/>
      <c r="X169" s="589"/>
      <c r="Y169" s="589"/>
      <c r="Z169" s="589"/>
      <c r="AA169" s="589"/>
      <c r="AB169" s="589"/>
      <c r="AC169" s="589"/>
      <c r="AD169" s="589"/>
      <c r="AE169" s="589"/>
      <c r="AF169" s="589"/>
      <c r="AG169" s="589"/>
    </row>
    <row r="170" spans="1:33" s="524" customFormat="1" ht="15" customHeight="1">
      <c r="A170" s="1235"/>
      <c r="B170" s="1235"/>
      <c r="C170" s="1235"/>
      <c r="D170" s="1235"/>
      <c r="E170" s="1235"/>
      <c r="F170" s="905"/>
      <c r="G170" s="905"/>
      <c r="H170" s="903"/>
      <c r="I170" s="1235"/>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5"/>
      <c r="B171" s="1235"/>
      <c r="C171" s="1235"/>
      <c r="D171" s="1235"/>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5"/>
      <c r="B172" s="1235"/>
      <c r="C172" s="1235"/>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5"/>
      <c r="B173" s="1235"/>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5"/>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5">
        <v>1</v>
      </c>
      <c r="B179" s="982"/>
      <c r="C179" s="982"/>
      <c r="D179" s="982"/>
      <c r="E179" s="982"/>
      <c r="F179" s="982"/>
      <c r="G179" s="983"/>
      <c r="H179" s="983"/>
      <c r="I179" s="985"/>
      <c r="J179" s="977"/>
      <c r="K179" s="977"/>
      <c r="L179" s="726">
        <f>mergeValue(A179)</f>
        <v>1</v>
      </c>
      <c r="M179" s="643" t="s">
        <v>20</v>
      </c>
      <c r="N179" s="718"/>
      <c r="O179" s="1285"/>
      <c r="P179" s="1286"/>
      <c r="Q179" s="1286"/>
      <c r="R179" s="1286"/>
      <c r="S179" s="1286"/>
      <c r="T179" s="1286"/>
      <c r="U179" s="1286"/>
      <c r="V179" s="1286"/>
      <c r="W179" s="1287"/>
      <c r="X179" s="719" t="s">
        <v>476</v>
      </c>
      <c r="Y179" s="721"/>
      <c r="Z179" s="721"/>
      <c r="AA179" s="721"/>
      <c r="AB179" s="721"/>
      <c r="AC179" s="721"/>
      <c r="AD179" s="721"/>
      <c r="AE179" s="721"/>
      <c r="AF179" s="721"/>
      <c r="AG179" s="721"/>
    </row>
    <row r="180" spans="1:47" s="687" customFormat="1" ht="22.5">
      <c r="A180" s="1235"/>
      <c r="B180" s="1235">
        <v>1</v>
      </c>
      <c r="C180" s="982"/>
      <c r="D180" s="982"/>
      <c r="E180" s="982"/>
      <c r="F180" s="982"/>
      <c r="G180" s="987"/>
      <c r="H180" s="984"/>
      <c r="I180" s="989"/>
      <c r="J180" s="974"/>
      <c r="K180" s="973"/>
      <c r="L180" s="726" t="str">
        <f>mergeValue(A180) &amp;"."&amp; mergeValue(B180)</f>
        <v>1.1</v>
      </c>
      <c r="M180" s="694" t="s">
        <v>16</v>
      </c>
      <c r="N180" s="718"/>
      <c r="O180" s="1285"/>
      <c r="P180" s="1286"/>
      <c r="Q180" s="1286"/>
      <c r="R180" s="1286"/>
      <c r="S180" s="1286"/>
      <c r="T180" s="1286"/>
      <c r="U180" s="1286"/>
      <c r="V180" s="1286"/>
      <c r="W180" s="1287"/>
      <c r="X180" s="719" t="s">
        <v>477</v>
      </c>
      <c r="Y180" s="721"/>
      <c r="Z180" s="721"/>
      <c r="AA180" s="721"/>
      <c r="AB180" s="721"/>
      <c r="AC180" s="721"/>
      <c r="AD180" s="721"/>
      <c r="AE180" s="721"/>
      <c r="AF180" s="721"/>
      <c r="AG180" s="721"/>
    </row>
    <row r="181" spans="1:47" s="687" customFormat="1" ht="22.5">
      <c r="A181" s="1235"/>
      <c r="B181" s="1235"/>
      <c r="C181" s="1235">
        <v>1</v>
      </c>
      <c r="D181" s="982"/>
      <c r="E181" s="982"/>
      <c r="F181" s="982"/>
      <c r="G181" s="987"/>
      <c r="H181" s="984"/>
      <c r="I181" s="990"/>
      <c r="J181" s="974"/>
      <c r="K181" s="973"/>
      <c r="L181" s="726" t="str">
        <f>mergeValue(A181) &amp;"."&amp; mergeValue(B181)&amp;"."&amp; mergeValue(C181)</f>
        <v>1.1.1</v>
      </c>
      <c r="M181" s="695" t="s">
        <v>7</v>
      </c>
      <c r="N181" s="718"/>
      <c r="O181" s="1285"/>
      <c r="P181" s="1286"/>
      <c r="Q181" s="1286"/>
      <c r="R181" s="1286"/>
      <c r="S181" s="1286"/>
      <c r="T181" s="1286"/>
      <c r="U181" s="1286"/>
      <c r="V181" s="1286"/>
      <c r="W181" s="1287"/>
      <c r="X181" s="719" t="s">
        <v>634</v>
      </c>
      <c r="Y181" s="721"/>
      <c r="Z181" s="721"/>
      <c r="AA181" s="721"/>
      <c r="AB181" s="721"/>
      <c r="AC181" s="721"/>
      <c r="AD181" s="721"/>
      <c r="AE181" s="721"/>
      <c r="AF181" s="721"/>
      <c r="AG181" s="721"/>
    </row>
    <row r="182" spans="1:47" s="687" customFormat="1" ht="22.5">
      <c r="A182" s="1235"/>
      <c r="B182" s="1235"/>
      <c r="C182" s="1235"/>
      <c r="D182" s="1235">
        <v>1</v>
      </c>
      <c r="E182" s="982"/>
      <c r="F182" s="982"/>
      <c r="G182" s="987"/>
      <c r="H182" s="984"/>
      <c r="I182" s="990"/>
      <c r="J182" s="988"/>
      <c r="K182" s="973"/>
      <c r="L182" s="726" t="str">
        <f>mergeValue(A182) &amp;"."&amp; mergeValue(B182)&amp;"."&amp; mergeValue(C182)&amp;"."&amp; mergeValue(D182)</f>
        <v>1.1.1.1</v>
      </c>
      <c r="M182" s="696" t="s">
        <v>22</v>
      </c>
      <c r="N182" s="718"/>
      <c r="O182" s="1285"/>
      <c r="P182" s="1286"/>
      <c r="Q182" s="1286"/>
      <c r="R182" s="1286"/>
      <c r="S182" s="1286"/>
      <c r="T182" s="1286"/>
      <c r="U182" s="1286"/>
      <c r="V182" s="1286"/>
      <c r="W182" s="1287"/>
      <c r="X182" s="719" t="s">
        <v>688</v>
      </c>
      <c r="Y182" s="721"/>
      <c r="Z182" s="721"/>
      <c r="AA182" s="721"/>
      <c r="AB182" s="721"/>
      <c r="AC182" s="721"/>
      <c r="AD182" s="721"/>
      <c r="AE182" s="721"/>
      <c r="AF182" s="721"/>
      <c r="AG182" s="721"/>
    </row>
    <row r="183" spans="1:47" s="687" customFormat="1" ht="56.25" customHeight="1">
      <c r="A183" s="1235"/>
      <c r="B183" s="1235"/>
      <c r="C183" s="1235"/>
      <c r="D183" s="1235"/>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35"/>
      <c r="B184" s="1235"/>
      <c r="C184" s="1235"/>
      <c r="D184" s="1235"/>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5"/>
      <c r="B185" s="1235"/>
      <c r="C185" s="1235"/>
      <c r="D185" s="1235"/>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5"/>
      <c r="B186" s="1235"/>
      <c r="C186" s="1235"/>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5"/>
      <c r="B187" s="1235"/>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5"/>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5">
        <v>1</v>
      </c>
      <c r="B193" s="1017"/>
      <c r="C193" s="1017"/>
      <c r="D193" s="1017"/>
      <c r="E193" s="1017"/>
      <c r="F193" s="1010"/>
      <c r="G193" s="1016"/>
      <c r="H193" s="1016"/>
      <c r="I193" s="998"/>
      <c r="J193" s="997"/>
      <c r="K193" s="997"/>
      <c r="L193" s="726">
        <f>mergeValue(A193)</f>
        <v>1</v>
      </c>
      <c r="M193" s="643" t="s">
        <v>20</v>
      </c>
      <c r="N193" s="1316"/>
      <c r="O193" s="1317"/>
      <c r="P193" s="1317"/>
      <c r="Q193" s="1317"/>
      <c r="R193" s="1317"/>
      <c r="S193" s="1317"/>
      <c r="T193" s="1317"/>
      <c r="U193" s="1317"/>
      <c r="V193" s="1317"/>
      <c r="W193" s="1317"/>
      <c r="X193" s="1317"/>
      <c r="Y193" s="1317"/>
      <c r="Z193" s="1317"/>
      <c r="AA193" s="1317"/>
      <c r="AB193" s="1317"/>
      <c r="AC193" s="1317"/>
      <c r="AD193" s="1317"/>
      <c r="AE193" s="1317"/>
      <c r="AF193" s="1318"/>
      <c r="AG193" s="719" t="s">
        <v>476</v>
      </c>
      <c r="AH193" s="721"/>
      <c r="AI193" s="721"/>
      <c r="AJ193" s="721"/>
      <c r="AK193" s="721"/>
      <c r="AL193" s="721"/>
      <c r="AM193" s="721"/>
      <c r="AN193" s="721"/>
      <c r="AO193" s="721"/>
      <c r="AP193" s="721"/>
      <c r="AQ193" s="721"/>
      <c r="AR193" s="721"/>
    </row>
    <row r="194" spans="1:46" s="687" customFormat="1" ht="22.5">
      <c r="A194" s="1235"/>
      <c r="B194" s="1235">
        <v>1</v>
      </c>
      <c r="C194" s="1017"/>
      <c r="D194" s="1017"/>
      <c r="E194" s="1017"/>
      <c r="F194" s="1010"/>
      <c r="G194" s="1019"/>
      <c r="H194" s="1020"/>
      <c r="I194" s="999"/>
      <c r="J194" s="994"/>
      <c r="K194" s="992"/>
      <c r="L194" s="726" t="str">
        <f>mergeValue(A194) &amp;"."&amp; mergeValue(B194)</f>
        <v>1.1</v>
      </c>
      <c r="M194" s="694" t="s">
        <v>16</v>
      </c>
      <c r="N194" s="1313"/>
      <c r="O194" s="1314"/>
      <c r="P194" s="1314"/>
      <c r="Q194" s="1314"/>
      <c r="R194" s="1314"/>
      <c r="S194" s="1314"/>
      <c r="T194" s="1314"/>
      <c r="U194" s="1314"/>
      <c r="V194" s="1314"/>
      <c r="W194" s="1314"/>
      <c r="X194" s="1314"/>
      <c r="Y194" s="1314"/>
      <c r="Z194" s="1314"/>
      <c r="AA194" s="1314"/>
      <c r="AB194" s="1314"/>
      <c r="AC194" s="1314"/>
      <c r="AD194" s="1314"/>
      <c r="AE194" s="1314"/>
      <c r="AF194" s="1315"/>
      <c r="AG194" s="719" t="s">
        <v>477</v>
      </c>
      <c r="AH194" s="721"/>
      <c r="AI194" s="721"/>
      <c r="AJ194" s="721"/>
      <c r="AK194" s="721"/>
      <c r="AL194" s="721"/>
      <c r="AM194" s="721"/>
      <c r="AN194" s="721"/>
      <c r="AO194" s="721"/>
      <c r="AP194" s="721"/>
      <c r="AQ194" s="721"/>
      <c r="AR194" s="721"/>
    </row>
    <row r="195" spans="1:46" s="687" customFormat="1" ht="22.5">
      <c r="A195" s="1235"/>
      <c r="B195" s="1235"/>
      <c r="C195" s="1235">
        <v>1</v>
      </c>
      <c r="D195" s="1017"/>
      <c r="E195" s="1017"/>
      <c r="F195" s="1010"/>
      <c r="G195" s="1019"/>
      <c r="H195" s="1020"/>
      <c r="I195" s="999"/>
      <c r="J195" s="994"/>
      <c r="K195" s="992"/>
      <c r="L195" s="726" t="str">
        <f>mergeValue(A195) &amp;"."&amp; mergeValue(B195)&amp;"."&amp; mergeValue(C195)</f>
        <v>1.1.1</v>
      </c>
      <c r="M195" s="695" t="s">
        <v>7</v>
      </c>
      <c r="N195" s="1313"/>
      <c r="O195" s="1314"/>
      <c r="P195" s="1314"/>
      <c r="Q195" s="1314"/>
      <c r="R195" s="1314"/>
      <c r="S195" s="1314"/>
      <c r="T195" s="1314"/>
      <c r="U195" s="1314"/>
      <c r="V195" s="1314"/>
      <c r="W195" s="1314"/>
      <c r="X195" s="1314"/>
      <c r="Y195" s="1314"/>
      <c r="Z195" s="1314"/>
      <c r="AA195" s="1314"/>
      <c r="AB195" s="1314"/>
      <c r="AC195" s="1314"/>
      <c r="AD195" s="1314"/>
      <c r="AE195" s="1314"/>
      <c r="AF195" s="1315"/>
      <c r="AG195" s="719" t="s">
        <v>634</v>
      </c>
      <c r="AH195" s="721"/>
      <c r="AI195" s="721"/>
      <c r="AJ195" s="721"/>
      <c r="AK195" s="721"/>
      <c r="AL195" s="721"/>
      <c r="AM195" s="721"/>
      <c r="AN195" s="721"/>
      <c r="AO195" s="721"/>
      <c r="AP195" s="721"/>
      <c r="AQ195" s="721"/>
      <c r="AR195" s="721"/>
    </row>
    <row r="196" spans="1:46" s="687" customFormat="1" ht="15" customHeight="1">
      <c r="A196" s="1235"/>
      <c r="B196" s="1235"/>
      <c r="C196" s="1235"/>
      <c r="D196" s="1235">
        <v>1</v>
      </c>
      <c r="E196" s="1017"/>
      <c r="F196" s="1010"/>
      <c r="G196" s="1019"/>
      <c r="H196" s="1020"/>
      <c r="I196" s="999"/>
      <c r="J196" s="994"/>
      <c r="K196" s="992"/>
      <c r="L196" s="726" t="str">
        <f>mergeValue(A196) &amp;"."&amp; mergeValue(B196)&amp;"."&amp; mergeValue(C196)&amp;"."&amp; mergeValue(D196)</f>
        <v>1.1.1.1</v>
      </c>
      <c r="M196" s="696" t="s">
        <v>22</v>
      </c>
      <c r="N196" s="1313"/>
      <c r="O196" s="1314"/>
      <c r="P196" s="1314"/>
      <c r="Q196" s="1314"/>
      <c r="R196" s="1314"/>
      <c r="S196" s="1314"/>
      <c r="T196" s="1314"/>
      <c r="U196" s="1314"/>
      <c r="V196" s="1314"/>
      <c r="W196" s="1314"/>
      <c r="X196" s="1314"/>
      <c r="Y196" s="1314"/>
      <c r="Z196" s="1314"/>
      <c r="AA196" s="1314"/>
      <c r="AB196" s="1314"/>
      <c r="AC196" s="1314"/>
      <c r="AD196" s="1314"/>
      <c r="AE196" s="1314"/>
      <c r="AF196" s="1315"/>
      <c r="AG196" s="719" t="s">
        <v>681</v>
      </c>
      <c r="AH196" s="721"/>
      <c r="AI196" s="721"/>
      <c r="AJ196" s="721"/>
      <c r="AK196" s="721"/>
      <c r="AL196" s="721"/>
      <c r="AM196" s="721"/>
      <c r="AN196" s="721"/>
      <c r="AO196" s="721"/>
      <c r="AP196" s="721"/>
      <c r="AQ196" s="721"/>
      <c r="AR196" s="721"/>
    </row>
    <row r="197" spans="1:46" s="687" customFormat="1" ht="17.100000000000001" customHeight="1">
      <c r="A197" s="1235"/>
      <c r="B197" s="1235"/>
      <c r="C197" s="1235"/>
      <c r="D197" s="1235"/>
      <c r="E197" s="1235">
        <v>1</v>
      </c>
      <c r="F197" s="1010"/>
      <c r="G197" s="1019"/>
      <c r="H197" s="1020"/>
      <c r="I197" s="1021"/>
      <c r="J197" s="1011"/>
      <c r="K197" s="1151"/>
      <c r="L197" s="1274" t="str">
        <f>mergeValue(A197) &amp;"."&amp; mergeValue(B197)&amp;"."&amp; mergeValue(C197)&amp;"."&amp; mergeValue(D197)&amp;"."&amp; mergeValue(E197)</f>
        <v>1.1.1.1.1</v>
      </c>
      <c r="M197" s="1275"/>
      <c r="N197" s="1231" t="s">
        <v>85</v>
      </c>
      <c r="O197" s="1269"/>
      <c r="P197" s="1265">
        <v>1</v>
      </c>
      <c r="Q197" s="1294"/>
      <c r="R197" s="1231" t="s">
        <v>85</v>
      </c>
      <c r="S197" s="1269"/>
      <c r="T197" s="1265">
        <v>1</v>
      </c>
      <c r="U197" s="1294"/>
      <c r="V197" s="1231" t="s">
        <v>85</v>
      </c>
      <c r="W197" s="703"/>
      <c r="X197" s="691">
        <v>1</v>
      </c>
      <c r="Y197" s="1098"/>
      <c r="Z197" s="673"/>
      <c r="AA197" s="673"/>
      <c r="AB197" s="1245"/>
      <c r="AC197" s="1231" t="s">
        <v>84</v>
      </c>
      <c r="AD197" s="1245"/>
      <c r="AE197" s="1231" t="s">
        <v>84</v>
      </c>
      <c r="AF197" s="717"/>
      <c r="AG197" s="1262"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5"/>
      <c r="B198" s="1235"/>
      <c r="C198" s="1235"/>
      <c r="D198" s="1235"/>
      <c r="E198" s="1235"/>
      <c r="F198" s="1010"/>
      <c r="G198" s="1019"/>
      <c r="H198" s="1020"/>
      <c r="I198" s="1021"/>
      <c r="J198" s="1011"/>
      <c r="K198" s="1151"/>
      <c r="L198" s="1274"/>
      <c r="M198" s="1275"/>
      <c r="N198" s="1231"/>
      <c r="O198" s="1269"/>
      <c r="P198" s="1265"/>
      <c r="Q198" s="1294"/>
      <c r="R198" s="1231"/>
      <c r="S198" s="1269"/>
      <c r="T198" s="1265"/>
      <c r="U198" s="1294"/>
      <c r="V198" s="1231"/>
      <c r="W198" s="728"/>
      <c r="X198" s="707"/>
      <c r="Y198" s="707"/>
      <c r="Z198" s="709"/>
      <c r="AA198" s="605" t="str">
        <f>AB197 &amp; "-" &amp; AD197</f>
        <v>-</v>
      </c>
      <c r="AB198" s="1230"/>
      <c r="AC198" s="1231"/>
      <c r="AD198" s="1230"/>
      <c r="AE198" s="1231"/>
      <c r="AF198" s="675"/>
      <c r="AG198" s="1263"/>
      <c r="AH198" s="721"/>
      <c r="AI198" s="724"/>
      <c r="AJ198" s="724"/>
      <c r="AK198" s="724"/>
      <c r="AL198" s="724"/>
      <c r="AM198" s="724"/>
      <c r="AN198" s="724"/>
      <c r="AO198" s="721"/>
      <c r="AP198" s="721"/>
      <c r="AQ198" s="721"/>
      <c r="AR198" s="721"/>
    </row>
    <row r="199" spans="1:46" s="687" customFormat="1" ht="17.100000000000001" customHeight="1">
      <c r="A199" s="1235"/>
      <c r="B199" s="1235"/>
      <c r="C199" s="1235"/>
      <c r="D199" s="1235"/>
      <c r="E199" s="1235"/>
      <c r="F199" s="1010"/>
      <c r="G199" s="1019"/>
      <c r="H199" s="1020"/>
      <c r="I199" s="1021"/>
      <c r="J199" s="1011"/>
      <c r="K199" s="1151"/>
      <c r="L199" s="1274"/>
      <c r="M199" s="1275"/>
      <c r="N199" s="1231"/>
      <c r="O199" s="1269"/>
      <c r="P199" s="1265"/>
      <c r="Q199" s="1294"/>
      <c r="R199" s="1231"/>
      <c r="S199" s="604"/>
      <c r="T199" s="700"/>
      <c r="U199" s="707"/>
      <c r="V199" s="708"/>
      <c r="W199" s="708"/>
      <c r="X199" s="708"/>
      <c r="Y199" s="708"/>
      <c r="Z199" s="709"/>
      <c r="AA199" s="709"/>
      <c r="AB199" s="710"/>
      <c r="AC199" s="706"/>
      <c r="AD199" s="706"/>
      <c r="AE199" s="710"/>
      <c r="AF199" s="706"/>
      <c r="AG199" s="1263"/>
      <c r="AH199" s="721"/>
      <c r="AI199" s="724"/>
      <c r="AJ199" s="724"/>
      <c r="AK199" s="724"/>
      <c r="AL199" s="724"/>
      <c r="AM199" s="724"/>
      <c r="AN199" s="724"/>
      <c r="AO199" s="721"/>
      <c r="AP199" s="721"/>
      <c r="AQ199" s="721"/>
      <c r="AR199" s="721"/>
    </row>
    <row r="200" spans="1:46" s="687" customFormat="1" ht="17.100000000000001" customHeight="1">
      <c r="A200" s="1235"/>
      <c r="B200" s="1235"/>
      <c r="C200" s="1235"/>
      <c r="D200" s="1235"/>
      <c r="E200" s="1235"/>
      <c r="F200" s="1010"/>
      <c r="G200" s="1019"/>
      <c r="H200" s="1020"/>
      <c r="I200" s="1021"/>
      <c r="J200" s="1011"/>
      <c r="K200" s="1151"/>
      <c r="L200" s="1274"/>
      <c r="M200" s="1275"/>
      <c r="N200" s="1231"/>
      <c r="O200" s="711"/>
      <c r="P200" s="713"/>
      <c r="Q200" s="712"/>
      <c r="R200" s="708"/>
      <c r="S200" s="708"/>
      <c r="T200" s="708"/>
      <c r="U200" s="708"/>
      <c r="V200" s="708"/>
      <c r="W200" s="708"/>
      <c r="X200" s="708"/>
      <c r="Y200" s="708"/>
      <c r="Z200" s="709"/>
      <c r="AA200" s="709"/>
      <c r="AB200" s="710"/>
      <c r="AC200" s="706"/>
      <c r="AD200" s="706"/>
      <c r="AE200" s="710"/>
      <c r="AF200" s="706"/>
      <c r="AG200" s="1263"/>
      <c r="AH200" s="721"/>
      <c r="AI200" s="724"/>
      <c r="AJ200" s="724"/>
      <c r="AK200" s="724"/>
      <c r="AL200" s="724"/>
      <c r="AM200" s="724"/>
      <c r="AN200" s="724"/>
      <c r="AO200" s="721"/>
      <c r="AP200" s="721"/>
      <c r="AQ200" s="721"/>
      <c r="AR200" s="721"/>
    </row>
    <row r="201" spans="1:46" s="686" customFormat="1" ht="15" customHeight="1">
      <c r="A201" s="1235"/>
      <c r="B201" s="1235"/>
      <c r="C201" s="1235"/>
      <c r="D201" s="1235"/>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4"/>
      <c r="AH201" s="723"/>
      <c r="AI201" s="723"/>
      <c r="AJ201" s="725"/>
      <c r="AK201" s="725"/>
      <c r="AL201" s="725"/>
      <c r="AM201" s="725"/>
      <c r="AN201" s="725"/>
      <c r="AO201" s="723"/>
      <c r="AP201" s="723"/>
      <c r="AQ201" s="723"/>
      <c r="AR201" s="723"/>
    </row>
    <row r="202" spans="1:46" s="686" customFormat="1" ht="15" customHeight="1">
      <c r="A202" s="1235"/>
      <c r="B202" s="1235"/>
      <c r="C202" s="1235"/>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5"/>
      <c r="B203" s="1235"/>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5"/>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7"/>
      <c r="R207" s="157"/>
      <c r="S207" s="157"/>
      <c r="T207" s="157"/>
      <c r="U207" s="1237"/>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7"/>
      <c r="R208" s="157"/>
      <c r="S208" s="157"/>
      <c r="T208" s="157"/>
      <c r="U208" s="1237"/>
      <c r="V208" s="157"/>
      <c r="W208" s="157"/>
      <c r="X208" s="157"/>
      <c r="Y208" s="157"/>
      <c r="Z208" s="157"/>
      <c r="AA208" s="157"/>
      <c r="AB208" s="157"/>
      <c r="AC208" s="157"/>
    </row>
    <row r="209" spans="1:83" ht="15" customHeight="1">
      <c r="G209" s="156"/>
      <c r="H209" s="157"/>
      <c r="I209" s="157"/>
      <c r="J209" s="85"/>
      <c r="K209" s="157"/>
      <c r="L209" s="157"/>
      <c r="M209" s="157"/>
      <c r="N209" s="157"/>
      <c r="O209" s="157"/>
      <c r="Q209" s="1237"/>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9" t="s">
        <v>85</v>
      </c>
      <c r="O211" s="1269"/>
      <c r="P211" s="1265">
        <v>1</v>
      </c>
      <c r="Q211" s="1288"/>
      <c r="R211" s="1231" t="s">
        <v>84</v>
      </c>
      <c r="S211" s="1320"/>
      <c r="T211" s="1311">
        <v>1</v>
      </c>
      <c r="U211" s="1238"/>
      <c r="V211" s="1231"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9"/>
      <c r="O212" s="1269"/>
      <c r="P212" s="1265"/>
      <c r="Q212" s="1288"/>
      <c r="R212" s="1231"/>
      <c r="S212" s="1321"/>
      <c r="T212" s="1312"/>
      <c r="U212" s="1238"/>
      <c r="V212" s="1231"/>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9"/>
      <c r="O213" s="1269"/>
      <c r="P213" s="1265"/>
      <c r="Q213" s="1288"/>
      <c r="R213" s="1231"/>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1"/>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5">
        <v>1</v>
      </c>
      <c r="B220" s="885"/>
      <c r="C220" s="885"/>
      <c r="D220" s="885"/>
      <c r="E220" s="886"/>
      <c r="F220" s="887"/>
      <c r="G220" s="887"/>
      <c r="H220" s="887"/>
      <c r="I220" s="888"/>
      <c r="J220" s="883"/>
      <c r="K220" s="890"/>
      <c r="L220" s="783">
        <f>mergeValue(A220)</f>
        <v>1</v>
      </c>
      <c r="M220" s="643" t="s">
        <v>20</v>
      </c>
      <c r="N220" s="648"/>
      <c r="O220" s="1291"/>
      <c r="P220" s="1292"/>
      <c r="Q220" s="1292"/>
      <c r="R220" s="1292"/>
      <c r="S220" s="1292"/>
      <c r="T220" s="1292"/>
      <c r="U220" s="1292"/>
      <c r="V220" s="129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5"/>
      <c r="B221" s="1235">
        <v>1</v>
      </c>
      <c r="C221" s="885"/>
      <c r="D221" s="885"/>
      <c r="E221" s="887"/>
      <c r="F221" s="887"/>
      <c r="G221" s="887"/>
      <c r="H221" s="887"/>
      <c r="I221" s="882"/>
      <c r="J221" s="881"/>
      <c r="K221" s="884"/>
      <c r="L221" s="783" t="str">
        <f>mergeValue(A221) &amp;"."&amp; mergeValue(B221)</f>
        <v>1.1</v>
      </c>
      <c r="M221" s="694" t="s">
        <v>16</v>
      </c>
      <c r="N221" s="648"/>
      <c r="O221" s="1291"/>
      <c r="P221" s="1292"/>
      <c r="Q221" s="1292"/>
      <c r="R221" s="1292"/>
      <c r="S221" s="1292"/>
      <c r="T221" s="1292"/>
      <c r="U221" s="1292"/>
      <c r="V221" s="129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5"/>
      <c r="B222" s="1235"/>
      <c r="C222" s="1235">
        <v>1</v>
      </c>
      <c r="D222" s="885"/>
      <c r="E222" s="887"/>
      <c r="F222" s="887"/>
      <c r="G222" s="887"/>
      <c r="H222" s="887"/>
      <c r="I222" s="889"/>
      <c r="J222" s="881"/>
      <c r="K222" s="884"/>
      <c r="L222" s="783" t="str">
        <f>mergeValue(A222) &amp;"."&amp; mergeValue(B222)&amp;"."&amp; mergeValue(C222)</f>
        <v>1.1.1</v>
      </c>
      <c r="M222" s="695" t="s">
        <v>7</v>
      </c>
      <c r="N222" s="648"/>
      <c r="O222" s="1291"/>
      <c r="P222" s="1292"/>
      <c r="Q222" s="1292"/>
      <c r="R222" s="1292"/>
      <c r="S222" s="1292"/>
      <c r="T222" s="1292"/>
      <c r="U222" s="1292"/>
      <c r="V222" s="1293"/>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5"/>
      <c r="B223" s="1235"/>
      <c r="C223" s="1235"/>
      <c r="D223" s="1235">
        <v>1</v>
      </c>
      <c r="E223" s="887"/>
      <c r="F223" s="887"/>
      <c r="G223" s="887"/>
      <c r="H223" s="887"/>
      <c r="I223" s="889"/>
      <c r="J223" s="881"/>
      <c r="K223" s="884"/>
      <c r="L223" s="783" t="str">
        <f>mergeValue(A223) &amp;"."&amp; mergeValue(B223)&amp;"."&amp; mergeValue(C223)&amp;"."&amp; mergeValue(D223)</f>
        <v>1.1.1.1</v>
      </c>
      <c r="M223" s="696" t="s">
        <v>22</v>
      </c>
      <c r="N223" s="648"/>
      <c r="O223" s="1291"/>
      <c r="P223" s="1292"/>
      <c r="Q223" s="1292"/>
      <c r="R223" s="1292"/>
      <c r="S223" s="1292"/>
      <c r="T223" s="1292"/>
      <c r="U223" s="1292"/>
      <c r="V223" s="1293"/>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5"/>
      <c r="B224" s="1235"/>
      <c r="C224" s="1235"/>
      <c r="D224" s="1235"/>
      <c r="E224" s="1235">
        <v>1</v>
      </c>
      <c r="F224" s="887"/>
      <c r="G224" s="887"/>
      <c r="H224" s="885">
        <v>1</v>
      </c>
      <c r="I224" s="1235">
        <v>1</v>
      </c>
      <c r="J224" s="887"/>
      <c r="K224" s="892"/>
      <c r="L224" s="783" t="str">
        <f>mergeValue(A224) &amp;"."&amp; mergeValue(B224)&amp;"."&amp; mergeValue(C224)&amp;"."&amp; mergeValue(D224)&amp;"."&amp; mergeValue(E224)</f>
        <v>1.1.1.1.1</v>
      </c>
      <c r="M224" s="556" t="s">
        <v>9</v>
      </c>
      <c r="N224" s="648"/>
      <c r="O224" s="1238"/>
      <c r="P224" s="1239"/>
      <c r="Q224" s="1239"/>
      <c r="R224" s="1239"/>
      <c r="S224" s="1239"/>
      <c r="T224" s="1239"/>
      <c r="U224" s="1239"/>
      <c r="V224" s="1240"/>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5"/>
      <c r="B225" s="1235"/>
      <c r="C225" s="1235"/>
      <c r="D225" s="1235"/>
      <c r="E225" s="1235"/>
      <c r="F225" s="1235">
        <v>1</v>
      </c>
      <c r="G225" s="885"/>
      <c r="H225" s="885"/>
      <c r="I225" s="1235"/>
      <c r="J225" s="1235">
        <v>1</v>
      </c>
      <c r="K225" s="893"/>
      <c r="L225" s="783" t="str">
        <f>mergeValue(A225) &amp;"."&amp; mergeValue(B225)&amp;"."&amp; mergeValue(C225)&amp;"."&amp; mergeValue(D225)&amp;"."&amp; mergeValue(E225)&amp;"."&amp; mergeValue(F225)</f>
        <v>1.1.1.1.1.1</v>
      </c>
      <c r="M225" s="557" t="s">
        <v>10</v>
      </c>
      <c r="N225" s="648"/>
      <c r="O225" s="1238"/>
      <c r="P225" s="1239"/>
      <c r="Q225" s="1239"/>
      <c r="R225" s="1239"/>
      <c r="S225" s="1239"/>
      <c r="T225" s="1239"/>
      <c r="U225" s="1239"/>
      <c r="V225" s="1240"/>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5"/>
      <c r="B226" s="1235"/>
      <c r="C226" s="1235"/>
      <c r="D226" s="1235"/>
      <c r="E226" s="1235"/>
      <c r="F226" s="1235"/>
      <c r="G226" s="885">
        <v>1</v>
      </c>
      <c r="H226" s="885"/>
      <c r="I226" s="1235"/>
      <c r="J226" s="1235"/>
      <c r="K226" s="893">
        <v>1</v>
      </c>
      <c r="L226" s="783" t="str">
        <f>mergeValue(A226) &amp;"."&amp; mergeValue(B226)&amp;"."&amp; mergeValue(C226)&amp;"."&amp; mergeValue(D226)&amp;"."&amp; mergeValue(E226)&amp;"."&amp; mergeValue(F226)&amp;"."&amp; mergeValue(G226)</f>
        <v>1.1.1.1.1.1.1</v>
      </c>
      <c r="M226" s="1071"/>
      <c r="N226" s="648"/>
      <c r="O226" s="765"/>
      <c r="P226" s="765"/>
      <c r="Q226" s="765"/>
      <c r="R226" s="1230"/>
      <c r="S226" s="1231" t="s">
        <v>84</v>
      </c>
      <c r="T226" s="1230"/>
      <c r="U226" s="1231" t="s">
        <v>84</v>
      </c>
      <c r="V226" s="765"/>
      <c r="W226" s="1205" t="s">
        <v>656</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5"/>
      <c r="B227" s="1235"/>
      <c r="C227" s="1235"/>
      <c r="D227" s="1235"/>
      <c r="E227" s="1235"/>
      <c r="F227" s="1235"/>
      <c r="G227" s="885"/>
      <c r="H227" s="885"/>
      <c r="I227" s="1235"/>
      <c r="J227" s="1235"/>
      <c r="K227" s="893"/>
      <c r="L227" s="802"/>
      <c r="M227" s="648"/>
      <c r="N227" s="648"/>
      <c r="O227" s="765"/>
      <c r="P227" s="765"/>
      <c r="Q227" s="771" t="str">
        <f>R226 &amp; "-" &amp; T226</f>
        <v>-</v>
      </c>
      <c r="R227" s="1230"/>
      <c r="S227" s="1231"/>
      <c r="T227" s="1230"/>
      <c r="U227" s="1231"/>
      <c r="V227" s="765"/>
      <c r="W227" s="1205"/>
      <c r="X227" s="810"/>
      <c r="Y227" s="831"/>
      <c r="Z227" s="831" t="str">
        <f t="shared" si="3"/>
        <v/>
      </c>
      <c r="AA227" s="831"/>
      <c r="AB227" s="831"/>
      <c r="AC227" s="831"/>
      <c r="AD227" s="810"/>
      <c r="AE227" s="810"/>
      <c r="AF227" s="810"/>
      <c r="AG227" s="810"/>
      <c r="AH227" s="810"/>
      <c r="AI227" s="810"/>
      <c r="AJ227" s="810"/>
    </row>
    <row r="228" spans="1:36" s="801" customFormat="1" ht="15" customHeight="1">
      <c r="A228" s="1235"/>
      <c r="B228" s="1235"/>
      <c r="C228" s="1235"/>
      <c r="D228" s="1235"/>
      <c r="E228" s="1235"/>
      <c r="F228" s="1235"/>
      <c r="G228" s="887"/>
      <c r="H228" s="885"/>
      <c r="I228" s="1235"/>
      <c r="J228" s="1235"/>
      <c r="K228" s="892"/>
      <c r="L228" s="690"/>
      <c r="M228" s="559" t="s">
        <v>25</v>
      </c>
      <c r="N228" s="767"/>
      <c r="O228" s="767"/>
      <c r="P228" s="767"/>
      <c r="Q228" s="767"/>
      <c r="R228" s="767"/>
      <c r="S228" s="767"/>
      <c r="T228" s="767"/>
      <c r="U228" s="767"/>
      <c r="V228" s="764"/>
      <c r="W228" s="1205"/>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5"/>
      <c r="B229" s="1235"/>
      <c r="C229" s="1235"/>
      <c r="D229" s="1235"/>
      <c r="E229" s="1235"/>
      <c r="F229" s="887"/>
      <c r="G229" s="887"/>
      <c r="H229" s="885"/>
      <c r="I229" s="1235"/>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5"/>
      <c r="B230" s="1235"/>
      <c r="C230" s="1235"/>
      <c r="D230" s="1235"/>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5"/>
      <c r="B231" s="1235"/>
      <c r="C231" s="1235"/>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5"/>
      <c r="B232" s="1235"/>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5"/>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35">
        <v>1</v>
      </c>
      <c r="B238" s="1017"/>
      <c r="C238" s="1017"/>
      <c r="D238" s="1017"/>
      <c r="E238" s="983"/>
      <c r="F238" s="1028"/>
      <c r="G238" s="1028"/>
      <c r="H238" s="1028"/>
      <c r="I238" s="985"/>
      <c r="J238" s="981"/>
      <c r="K238" s="965"/>
      <c r="L238" s="1032">
        <f>mergeValue(A238)</f>
        <v>1</v>
      </c>
      <c r="M238" s="643" t="s">
        <v>20</v>
      </c>
      <c r="N238" s="648"/>
      <c r="O238" s="1291"/>
      <c r="P238" s="1292"/>
      <c r="Q238" s="1292"/>
      <c r="R238" s="1292"/>
      <c r="S238" s="1292"/>
      <c r="T238" s="1292"/>
      <c r="U238" s="1292"/>
      <c r="V238" s="1293"/>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35"/>
      <c r="B239" s="1235">
        <v>1</v>
      </c>
      <c r="C239" s="1017"/>
      <c r="D239" s="1017"/>
      <c r="E239" s="1028"/>
      <c r="F239" s="1028"/>
      <c r="G239" s="1028"/>
      <c r="H239" s="1028"/>
      <c r="I239" s="1023"/>
      <c r="J239" s="956"/>
      <c r="K239" s="959"/>
      <c r="L239" s="1032" t="str">
        <f>mergeValue(A239) &amp;"."&amp; mergeValue(B239)</f>
        <v>1.1</v>
      </c>
      <c r="M239" s="694" t="s">
        <v>16</v>
      </c>
      <c r="N239" s="648"/>
      <c r="O239" s="1291"/>
      <c r="P239" s="1292"/>
      <c r="Q239" s="1292"/>
      <c r="R239" s="1292"/>
      <c r="S239" s="1292"/>
      <c r="T239" s="1292"/>
      <c r="U239" s="1292"/>
      <c r="V239" s="1293"/>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35"/>
      <c r="B240" s="1235"/>
      <c r="C240" s="1235">
        <v>1</v>
      </c>
      <c r="D240" s="1017"/>
      <c r="E240" s="1028"/>
      <c r="F240" s="1028"/>
      <c r="G240" s="1028"/>
      <c r="H240" s="1028"/>
      <c r="I240" s="964"/>
      <c r="J240" s="956"/>
      <c r="K240" s="959"/>
      <c r="L240" s="1032" t="str">
        <f>mergeValue(A240) &amp;"."&amp; mergeValue(B240)&amp;"."&amp; mergeValue(C240)</f>
        <v>1.1.1</v>
      </c>
      <c r="M240" s="695" t="s">
        <v>7</v>
      </c>
      <c r="N240" s="648"/>
      <c r="O240" s="1291"/>
      <c r="P240" s="1292"/>
      <c r="Q240" s="1292"/>
      <c r="R240" s="1292"/>
      <c r="S240" s="1292"/>
      <c r="T240" s="1292"/>
      <c r="U240" s="1292"/>
      <c r="V240" s="1293"/>
      <c r="W240" s="632" t="s">
        <v>634</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35"/>
      <c r="B241" s="1235"/>
      <c r="C241" s="1235"/>
      <c r="D241" s="1235">
        <v>1</v>
      </c>
      <c r="E241" s="1028"/>
      <c r="F241" s="1028"/>
      <c r="G241" s="1028"/>
      <c r="H241" s="1028"/>
      <c r="I241" s="964"/>
      <c r="J241" s="956"/>
      <c r="K241" s="959"/>
      <c r="L241" s="1032" t="str">
        <f>mergeValue(A241) &amp;"."&amp; mergeValue(B241)&amp;"."&amp; mergeValue(C241)&amp;"."&amp; mergeValue(D241)</f>
        <v>1.1.1.1</v>
      </c>
      <c r="M241" s="696" t="s">
        <v>22</v>
      </c>
      <c r="N241" s="648"/>
      <c r="O241" s="1291"/>
      <c r="P241" s="1292"/>
      <c r="Q241" s="1292"/>
      <c r="R241" s="1292"/>
      <c r="S241" s="1292"/>
      <c r="T241" s="1292"/>
      <c r="U241" s="1292"/>
      <c r="V241" s="1293"/>
      <c r="W241" s="632" t="s">
        <v>635</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35"/>
      <c r="B242" s="1235"/>
      <c r="C242" s="1235"/>
      <c r="D242" s="1235"/>
      <c r="E242" s="1235">
        <v>1</v>
      </c>
      <c r="F242" s="1028"/>
      <c r="G242" s="1028"/>
      <c r="H242" s="1017">
        <v>1</v>
      </c>
      <c r="I242" s="1235">
        <v>1</v>
      </c>
      <c r="J242" s="1028"/>
      <c r="K242" s="967"/>
      <c r="L242" s="1032" t="str">
        <f>mergeValue(A242) &amp;"."&amp; mergeValue(B242)&amp;"."&amp; mergeValue(C242)&amp;"."&amp; mergeValue(D242)&amp;"."&amp; mergeValue(E242)</f>
        <v>1.1.1.1.1</v>
      </c>
      <c r="M242" s="556" t="s">
        <v>9</v>
      </c>
      <c r="N242" s="648"/>
      <c r="O242" s="1238"/>
      <c r="P242" s="1239"/>
      <c r="Q242" s="1239"/>
      <c r="R242" s="1239"/>
      <c r="S242" s="1239"/>
      <c r="T242" s="1239"/>
      <c r="U242" s="1239"/>
      <c r="V242" s="1240"/>
      <c r="W242" s="632" t="s">
        <v>639</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35"/>
      <c r="B243" s="1235"/>
      <c r="C243" s="1235"/>
      <c r="D243" s="1235"/>
      <c r="E243" s="1235"/>
      <c r="F243" s="1235">
        <v>1</v>
      </c>
      <c r="G243" s="1017"/>
      <c r="H243" s="1017"/>
      <c r="I243" s="1235"/>
      <c r="J243" s="1235">
        <v>1</v>
      </c>
      <c r="K243" s="968"/>
      <c r="L243" s="1032" t="str">
        <f>mergeValue(A243) &amp;"."&amp; mergeValue(B243)&amp;"."&amp; mergeValue(C243)&amp;"."&amp; mergeValue(D243)&amp;"."&amp; mergeValue(E243)&amp;"."&amp; mergeValue(F243)</f>
        <v>1.1.1.1.1.1</v>
      </c>
      <c r="M243" s="557" t="s">
        <v>10</v>
      </c>
      <c r="N243" s="648"/>
      <c r="O243" s="1238"/>
      <c r="P243" s="1239"/>
      <c r="Q243" s="1239"/>
      <c r="R243" s="1239"/>
      <c r="S243" s="1239"/>
      <c r="T243" s="1239"/>
      <c r="U243" s="1239"/>
      <c r="V243" s="1240"/>
      <c r="W243" s="632" t="s">
        <v>637</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35"/>
      <c r="B244" s="1235"/>
      <c r="C244" s="1235"/>
      <c r="D244" s="1235"/>
      <c r="E244" s="1235"/>
      <c r="F244" s="1235"/>
      <c r="G244" s="1017">
        <v>1</v>
      </c>
      <c r="H244" s="1017"/>
      <c r="I244" s="1235"/>
      <c r="J244" s="1235"/>
      <c r="K244" s="968">
        <v>1</v>
      </c>
      <c r="L244" s="1032" t="str">
        <f>mergeValue(A244) &amp;"."&amp; mergeValue(B244)&amp;"."&amp; mergeValue(C244)&amp;"."&amp; mergeValue(D244)&amp;"."&amp; mergeValue(E244)&amp;"."&amp; mergeValue(F244)&amp;"."&amp; mergeValue(G244)</f>
        <v>1.1.1.1.1.1.1</v>
      </c>
      <c r="M244" s="1071"/>
      <c r="N244" s="648"/>
      <c r="O244" s="765"/>
      <c r="P244" s="765"/>
      <c r="Q244" s="1096"/>
      <c r="R244" s="1230"/>
      <c r="S244" s="1231" t="s">
        <v>84</v>
      </c>
      <c r="T244" s="1230"/>
      <c r="U244" s="1231" t="s">
        <v>84</v>
      </c>
      <c r="V244" s="765"/>
      <c r="W244" s="1206" t="s">
        <v>656</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35"/>
      <c r="B245" s="1235"/>
      <c r="C245" s="1235"/>
      <c r="D245" s="1235"/>
      <c r="E245" s="1235"/>
      <c r="F245" s="1235"/>
      <c r="G245" s="1017"/>
      <c r="H245" s="1017"/>
      <c r="I245" s="1235"/>
      <c r="J245" s="1235"/>
      <c r="K245" s="968"/>
      <c r="L245" s="802"/>
      <c r="M245" s="648"/>
      <c r="N245" s="648"/>
      <c r="O245" s="765"/>
      <c r="P245" s="765"/>
      <c r="Q245" s="771" t="str">
        <f>R244 &amp; "-" &amp; T244</f>
        <v>-</v>
      </c>
      <c r="R245" s="1230"/>
      <c r="S245" s="1231"/>
      <c r="T245" s="1230"/>
      <c r="U245" s="1231"/>
      <c r="V245" s="765"/>
      <c r="W245" s="1207"/>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35"/>
      <c r="B246" s="1235"/>
      <c r="C246" s="1235"/>
      <c r="D246" s="1235"/>
      <c r="E246" s="1235"/>
      <c r="F246" s="1235"/>
      <c r="G246" s="1028"/>
      <c r="H246" s="1017"/>
      <c r="I246" s="1235"/>
      <c r="J246" s="1235"/>
      <c r="K246" s="967"/>
      <c r="L246" s="690"/>
      <c r="M246" s="559" t="s">
        <v>25</v>
      </c>
      <c r="N246" s="1008"/>
      <c r="O246" s="1008"/>
      <c r="P246" s="1008"/>
      <c r="Q246" s="1008"/>
      <c r="R246" s="1008"/>
      <c r="S246" s="1008"/>
      <c r="T246" s="1008"/>
      <c r="U246" s="1008"/>
      <c r="V246" s="764"/>
      <c r="W246" s="1208"/>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35"/>
      <c r="B247" s="1235"/>
      <c r="C247" s="1235"/>
      <c r="D247" s="1235"/>
      <c r="E247" s="1235"/>
      <c r="F247" s="1028"/>
      <c r="G247" s="1028"/>
      <c r="H247" s="1017"/>
      <c r="I247" s="1235"/>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35"/>
      <c r="B248" s="1235"/>
      <c r="C248" s="1235"/>
      <c r="D248" s="1235"/>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35"/>
      <c r="B249" s="1235"/>
      <c r="C249" s="1235"/>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35"/>
      <c r="B250" s="1235"/>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35"/>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3"/>
      <c r="D297" s="1152">
        <v>1</v>
      </c>
      <c r="E297" s="1237"/>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3"/>
      <c r="D298" s="1152"/>
      <c r="E298" s="123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4"/>
      <c r="D302" s="249"/>
      <c r="E302" s="456"/>
      <c r="F302" s="1325"/>
      <c r="G302" s="1152">
        <v>0</v>
      </c>
      <c r="H302" s="1322"/>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4"/>
      <c r="D303" s="249"/>
      <c r="E303" s="456"/>
      <c r="F303" s="1325"/>
      <c r="G303" s="1152"/>
      <c r="H303" s="132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4">
        <v>1</v>
      </c>
      <c r="B337" s="214"/>
      <c r="C337" s="214"/>
      <c r="D337" s="214"/>
      <c r="F337" s="335" t="str">
        <f>"2." &amp;mergeValue(A337)</f>
        <v>2.1</v>
      </c>
      <c r="G337" s="417" t="s">
        <v>494</v>
      </c>
      <c r="H337" s="317"/>
      <c r="I337" s="196" t="s">
        <v>591</v>
      </c>
      <c r="J337" s="334"/>
      <c r="K337" s="214"/>
      <c r="L337" s="214"/>
      <c r="M337" s="214"/>
      <c r="N337" s="214"/>
      <c r="O337" s="214"/>
      <c r="P337" s="214"/>
      <c r="Q337" s="214"/>
      <c r="R337" s="214"/>
      <c r="S337" s="214"/>
      <c r="T337" s="214"/>
    </row>
    <row r="338" spans="1:20" s="190" customFormat="1" ht="90">
      <c r="A338" s="1204"/>
      <c r="B338" s="214"/>
      <c r="C338" s="214"/>
      <c r="D338" s="214"/>
      <c r="F338" s="335" t="str">
        <f>"3." &amp;mergeValue(A338)</f>
        <v>3.1</v>
      </c>
      <c r="G338" s="417" t="s">
        <v>495</v>
      </c>
      <c r="H338" s="317"/>
      <c r="I338" s="196" t="s">
        <v>589</v>
      </c>
      <c r="J338" s="334"/>
      <c r="K338" s="214"/>
      <c r="L338" s="214"/>
      <c r="M338" s="214"/>
      <c r="N338" s="214"/>
      <c r="O338" s="214"/>
      <c r="P338" s="214"/>
      <c r="Q338" s="214"/>
      <c r="R338" s="214"/>
      <c r="S338" s="214"/>
      <c r="T338" s="214"/>
    </row>
    <row r="339" spans="1:20" s="190" customFormat="1" ht="45">
      <c r="A339" s="1204"/>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4"/>
      <c r="B340" s="1204">
        <v>1</v>
      </c>
      <c r="C340" s="342"/>
      <c r="D340" s="342"/>
      <c r="F340" s="335" t="str">
        <f>"4."&amp;mergeValue(A340) &amp;"."&amp;mergeValue(B340)</f>
        <v>4.1.1</v>
      </c>
      <c r="G340" s="324" t="s">
        <v>593</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4"/>
      <c r="B341" s="1204"/>
      <c r="C341" s="1204">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4"/>
      <c r="B342" s="1204"/>
      <c r="C342" s="1204"/>
      <c r="D342" s="342">
        <v>1</v>
      </c>
      <c r="F342" s="335" t="str">
        <f>"4."&amp;mergeValue(A342) &amp;"."&amp;mergeValue(B342)&amp;"."&amp;mergeValue(C342)&amp;"."&amp;mergeValue(D342)</f>
        <v>4.1.1.1.1</v>
      </c>
      <c r="G342" s="420" t="s">
        <v>498</v>
      </c>
      <c r="H342" s="317"/>
      <c r="I342" s="1205" t="s">
        <v>592</v>
      </c>
      <c r="J342" s="334"/>
      <c r="K342" s="214"/>
      <c r="L342" s="214"/>
      <c r="M342" s="214"/>
      <c r="N342" s="214"/>
      <c r="O342" s="214"/>
      <c r="P342" s="214"/>
      <c r="Q342" s="214"/>
      <c r="R342" s="214"/>
      <c r="S342" s="214"/>
      <c r="T342" s="214"/>
    </row>
    <row r="343" spans="1:20" s="190" customFormat="1" ht="18.75">
      <c r="A343" s="1204"/>
      <c r="B343" s="1204"/>
      <c r="C343" s="1204"/>
      <c r="D343" s="342"/>
      <c r="F343" s="424"/>
      <c r="G343" s="425" t="s">
        <v>4</v>
      </c>
      <c r="H343" s="426"/>
      <c r="I343" s="1205"/>
      <c r="J343" s="334"/>
      <c r="K343" s="214"/>
      <c r="L343" s="214"/>
      <c r="M343" s="214"/>
      <c r="N343" s="214"/>
      <c r="O343" s="214"/>
      <c r="P343" s="214"/>
      <c r="Q343" s="214"/>
      <c r="R343" s="214"/>
      <c r="S343" s="214"/>
      <c r="T343" s="214"/>
    </row>
    <row r="344" spans="1:20" s="190" customFormat="1" ht="18.75">
      <c r="A344" s="1204"/>
      <c r="B344" s="120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4"/>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322">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CH131:CH133"/>
    <mergeCell ref="Y109:Y11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85:V85"/>
    <mergeCell ref="O86:V86"/>
    <mergeCell ref="O87:V87"/>
    <mergeCell ref="O88:V88"/>
    <mergeCell ref="O89:V89"/>
    <mergeCell ref="O90:V90"/>
    <mergeCell ref="T131:T132"/>
    <mergeCell ref="O148:V148"/>
    <mergeCell ref="T149:T150"/>
    <mergeCell ref="R149:R150"/>
    <mergeCell ref="U149:U150"/>
    <mergeCell ref="O146:V146"/>
    <mergeCell ref="AF131:AF132"/>
    <mergeCell ref="AG131:AG132"/>
    <mergeCell ref="AH131:AH132"/>
    <mergeCell ref="AI131:AI132"/>
    <mergeCell ref="Y131:Y132"/>
    <mergeCell ref="Z131:Z132"/>
    <mergeCell ref="AA131:AA132"/>
    <mergeCell ref="AB131:AB132"/>
    <mergeCell ref="O182:W182"/>
    <mergeCell ref="W149:W151"/>
    <mergeCell ref="O180:W180"/>
    <mergeCell ref="O181:W181"/>
    <mergeCell ref="BC131:BC132"/>
    <mergeCell ref="BD131:BD132"/>
    <mergeCell ref="AT131:AT132"/>
    <mergeCell ref="AU131:AU132"/>
    <mergeCell ref="AV131:AV132"/>
    <mergeCell ref="AW131:AW132"/>
    <mergeCell ref="AM131:AM132"/>
    <mergeCell ref="AN131:AN132"/>
    <mergeCell ref="AO131:AO132"/>
    <mergeCell ref="AP131:AP132"/>
    <mergeCell ref="CC131:CC132"/>
    <mergeCell ref="CD131:CD132"/>
    <mergeCell ref="CE131:CE132"/>
    <mergeCell ref="CF131:CF132"/>
    <mergeCell ref="O125:CG125"/>
    <mergeCell ref="O126:CG126"/>
    <mergeCell ref="O127:CG127"/>
    <mergeCell ref="O128:CG128"/>
    <mergeCell ref="O129:CG129"/>
    <mergeCell ref="O130:CG130"/>
    <mergeCell ref="BV131:BV132"/>
    <mergeCell ref="BW131:BW132"/>
    <mergeCell ref="BX131:BX132"/>
    <mergeCell ref="BY131:BY132"/>
    <mergeCell ref="BO131:BO132"/>
    <mergeCell ref="BP131:BP132"/>
    <mergeCell ref="BQ131:BQ132"/>
    <mergeCell ref="BR131:BR132"/>
    <mergeCell ref="BH131:BH132"/>
    <mergeCell ref="BI131:BI132"/>
    <mergeCell ref="BJ131:BJ132"/>
    <mergeCell ref="BK131:BK132"/>
    <mergeCell ref="BA131:BA132"/>
    <mergeCell ref="BB131:BB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YP125:WYP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MD125:MD131 VZ125:VZ131 AFV125:AFV131 APR125:APR131 AZN125:AZN131 BJJ125:BJJ131 BTF125:BTF131 CDB125:CDB131 CMX125:CMX131 CWT125:CWT131 DGP125:DGP131 DQL125:DQL131 EAH125:EAH131 EKD125:EKD131 ETZ125:ETZ131 FDV125:FDV131 FNR125:FNR131 FXN125:FXN131 GHJ125:GHJ131 GRF125:GRF131 HBB125:HBB131 HKX125:HKX131 HUT125:HUT131 IEP125:IEP131 IOL125:IOL131 IYH125:IYH131 JID125:JID131 JRZ125:JRZ131 KBV125:KBV131 KLR125:KLR131 KVN125:KVN131 LFJ125:LFJ131 LPF125:LPF131 LZB125:LZB131 MIX125:MIX131 MST125:MST131 NCP125:NCP131 NML125:NML131 NWH125:NWH131 OGD125:OGD131 OPZ125:OPZ131 OZV125:OZV131 PJR125:PJR131 PTN125:PTN131 QDJ125:QDJ131 QNF125:QNF131 QXB125:QXB131 RGX125:RGX131 RQT125:RQT131 SAP125:SAP131 SKL125:SKL131 SUH125:SUH131 TED125:TED131 TNZ125:TNZ131 TXV125:TXV131 UHR125:UHR131 URN125:URN131 VBJ125:VBJ131 VLF125:VLF131 VVB125:VVB131 WEX125:WEX131 WOT125:WOT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131 V131 AC131 AJ131 AQ131 AX131 BE131 BL131 BS131 BZ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OR131 WWC91:WWC92 WYN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LZ131:LZ132 VV131:VV132 AFR131:AFR132 APN131:APN132 AZJ131:AZJ132 BJF131:BJF132 BTB131:BTB132 CCX131:CCX132 CMT131:CMT132 CWP131:CWP132 DGL131:DGL132 DQH131:DQH132 EAD131:EAD132 EJZ131:EJZ132 ETV131:ETV132 FDR131:FDR132 FNN131:FNN132 FXJ131:FXJ132 GHF131:GHF132 GRB131:GRB132 HAX131:HAX132 HKT131:HKT132 HUP131:HUP132 IEL131:IEL132 IOH131:IOH132 IYD131:IYD132 JHZ131:JHZ132 JRV131:JRV132 KBR131:KBR132 KLN131:KLN132 KVJ131:KVJ132 LFF131:LFF132 LPB131:LPB132 LYX131:LYX132 MIT131:MIT132 MSP131:MSP132 NCL131:NCL132 NMH131:NMH132 NWD131:NWD132 OFZ131:OFZ132 OPV131:OPV132 OZR131:OZR132 PJN131:PJN132 PTJ131:PTJ132 QDF131:QDF132 QNB131:QNB132 QWX131:QWX132 RGT131:RGT132 RQP131:RQP132 SAL131:SAL132 SKH131:SKH132 SUD131:SUD132 TDZ131:TDZ132 TNV131:TNV132 TXR131:TXR132 UHN131:UHN132 URJ131:URJ132 VBF131:VBF132 VLB131:VLB132 VUX131:VUX132 WET131:WET132 WOP131:WOP132 WYL131:WYL132 MB131 VX131 AFT131 APP131 AZL131 BJH131 BTD131 CCZ131 CMV131 CWR131 DGN131 DQJ131 EAF131 EKB131 ETX131 FDT131 FNP131 FXL131 GHH131 GRD131 HAZ131 HKV131 HUR131 IEN131 IOJ131 IYF131 JIB131 JRX131 KBT131 KLP131 KVL131 LFH131 LPD131 LYZ131 MIV131 MSR131 NCN131 NMJ131 NWF131 OGB131 OPX131 OZT131 PJP131 PTL131 QDH131 QND131 QWZ131 RGV131 RQR131 SAN131 SKJ131 SUF131 TEB131 TNX131 TXT131 UHP131 URL131 VBH131 VLD131 VUZ131 WEV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31 Z131:Z132 AB131 AG131:AG132 AI131 AN131:AN132 AP131 AU131:AU132 AW131 BB131:BB132 BD131 BI131:BI132 BK131 BP131:BP132 BR131 BW131:BW132 BY131 CD131:CD132 CF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OQ131:WOQ132 WYM131:WYM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LY131:LY132 VU131:VU132 AFQ131:AFQ132 APM131:APM132 AZI131:AZI132 BJE131:BJE132 BTA131:BTA132 CCW131:CCW132 CMS131:CMS132 CWO131:CWO132 DGK131:DGK132 DQG131:DQG132 EAC131:EAC132 EJY131:EJY132 ETU131:ETU132 FDQ131:FDQ132 FNM131:FNM132 FXI131:FXI132 GHE131:GHE132 GRA131:GRA132 HAW131:HAW132 HKS131:HKS132 HUO131:HUO132 IEK131:IEK132 IOG131:IOG132 IYC131:IYC132 JHY131:JHY132 JRU131:JRU132 KBQ131:KBQ132 KLM131:KLM132 KVI131:KVI132 LFE131:LFE132 LPA131:LPA132 LYW131:LYW132 MIS131:MIS132 MSO131:MSO132 NCK131:NCK132 NMG131:NMG132 NWC131:NWC132 OFY131:OFY132 OPU131:OPU132 OZQ131:OZQ132 PJM131:PJM132 PTI131:PTI132 QDE131:QDE132 QNA131:QNA132 QWW131:QWW132 RGS131:RGS132 RQO131:RQO132 SAK131:SAK132 SKG131:SKG132 SUC131:SUC132 TDY131:TDY132 TNU131:TNU132 TXQ131:TXQ132 UHM131:UHM132 URI131:URI132 VBE131:VBE132 VLA131:VLA132 VUW131:VUW132 WES131:WES132 WOO131:WOO132 WYK131:WYK132 T131:T132 MA131:MA132 VW131:VW132 AFS131:AFS132 APO131:APO132 AZK131:AZK132 BJG131:BJG132 BTC131:BTC132 CCY131:CCY132 CMU131:CMU132 CWQ131:CWQ132 DGM131:DGM132 DQI131:DQI132 EAE131:EAE132 EKA131:EKA132 ETW131:ETW132 FDS131:FDS132 FNO131:FNO132 FXK131:FXK132 GHG131:GHG132 GRC131:GRC132 HAY131:HAY132 HKU131:HKU132 HUQ131:HUQ132 IEM131:IEM132 IOI131:IOI132 IYE131:IYE132 JIA131:JIA132 JRW131:JRW132 KBS131:KBS132 KLO131:KLO132 KVK131:KVK132 LFG131:LFG132 LPC131:LPC132 LYY131:LYY132 MIU131:MIU132 MSQ131:MSQ132 NCM131:NCM132 NMI131:NMI132 NWE131:NWE132 OGA131:OGA132 OPW131:OPW132 OZS131:OZS132 PJO131:PJO132 PTK131:PTK132 QDG131:QDG132 QNC131:QNC132 QWY131:QWY132 RGU131:RGU132 RQQ131:RQQ132 SAM131:SAM132 SKI131:SKI132 SUE131:SUE132 TEA131:TEA132 TNW131:TNW132 TXS131:TXS132 UHO131:UHO132 URK131:URK132 VBG131:VBG132 VLC131:VLC132 VUY131:VUY132 WEU131:WEU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31:Y132 AA131:AA132 AF131:AF132 AH131:AH132 AM131:AM132 AO131:AO132 AT131:AT132 AV131:AV132 BA131:BA132 BC131:BC132 BH131:BH132 BJ131:BJ132 BO131:BO132 BQ131:BQ132 BV131:BV132 BX131:BX132 CC131:CC132 CE131:CE132"/>
    <dataValidation allowBlank="1" promptTitle="checkPeriodRange" sqref="WWD109:WWD110 WVY38 WVY74 WYJ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LX132 VT132 AFP132 APL132 AZH132 BJD132 BSZ132 CCV132 CMR132 CWN132 DGJ132 DQF132 EAB132 EJX132 ETT132 FDP132 FNL132 FXH132 GHD132 GQZ132 HAV132 HKR132 HUN132 IEJ132 IOF132 IYB132 JHX132 JRT132 KBP132 KLL132 KVH132 LFD132 LOZ132 LYV132 MIR132 MSN132 NCJ132 NMF132 NWB132 OFX132 OPT132 OZP132 PJL132 PTH132 QDD132 QMZ132 QWV132 RGR132 RQN132 SAJ132 SKF132 SUB132 TDX132 TNT132 TXP132 UHL132 URH132 VBD132 VKZ132 VUV132 WER132 WON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AE132 AL132 AS132 AZ132 BG132 BN132 BU132 CB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YH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LV130 VR130 AFN130 APJ130 AZF130 BJB130 BSX130 CCT130 CMP130 CWL130 DGH130 DQD130 DZZ130 EJV130 ETR130 FDN130 FNJ130 FXF130 GHB130 GQX130 HAT130 HKP130 HUL130 IEH130 IOD130 IXZ130 JHV130 JRR130 KBN130 KLJ130 KVF130 LFB130 LOX130 LYT130 MIP130 MSL130 NCH130 NMD130 NVZ130 OFV130 OPR130 OZN130 PJJ130 PTF130 QDB130 QMX130 QWT130 RGP130 RQL130 SAH130 SKD130 STZ130 TDV130 TNR130 TXN130 UHJ130 URF130 VBB130 VKX130 VUT130 WEP130 WOL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YF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LT131 VP131 AFL131 APH131 AZD131 BIZ131 BSV131 CCR131 CMN131 CWJ131 DGF131 DQB131 DZX131 EJT131 ETP131 FDL131 FNH131 FXD131 GGZ131 GQV131 HAR131 HKN131 HUJ131 IEF131 IOB131 IXX131 JHT131 JRP131 KBL131 KLH131 KVD131 LEZ131 LOV131 LYR131 MIN131 MSJ131 NCF131 NMB131 NVX131 OFT131 OPP131 OZL131 PJH131 PTD131 QCZ131 QMV131 QWR131 RGN131 RQJ131 SAF131 SKB131 STX131 TDT131 TNP131 TXL131 UHH131 URD131 VAZ131 VKV131 VUR131 WEN131 WOJ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YE133:WYP138 WVT139:WWE139 WOI133:WOT138 WLX139:WMI139 WEM133:WEX138 WCB139:WCM139 VUQ133:VVB138 VSF139:VSQ139 VKU133:VLF138 VIJ139:VIU139 VAY133:VBJ138 UYN139:UYY139 URC133:URN138 UOR139:UPC139 UHG133:UHR138 UEV139:UFG139 TXK133:TXV138 TUZ139:TVK139 TNO133:TNZ138 TLD139:TLO139 TDS133:TED138 TBH139:TBS139 STW133:SUH138 SRL139:SRW139 SKA133:SKL138 SHP139:SIA139 SAE133:SAP138 RXT139:RYE139 RQI133:RQT138 RNX139:ROI139 RGM133:RGX138 REB139:REM139 QWQ133:QXB138 QUF139:QUQ139 QMU133:QNF138 QKJ139:QKU139 QCY133:QDJ138 QAN139:QAY139 PTC133:PTN138 PQR139:PRC139 PJG133:PJR138 PGV139:PHG139 OZK133:OZV138 OWZ139:OXK139 OPO133:OPZ138 OND139:ONO139 OFS133:OGD138 ODH139:ODS139 NVW133:NWH138 NTL139:NTW139 NMA133:NML138 NJP139:NKA139 NCE133:NCP138 MZT139:NAE139 MSI133:MST138 MPX139:MQI139 MIM133:MIX138 MGB139:MGM139 LYQ133:LZB138 LWF139:LWQ139 LOU133:LPF138 LMJ139:LMU139 LEY133:LFJ138 LCN139:LCY139 KVC133:KVN138 KSR139:KTC139 KLG133:KLR138 KIV139:KJG139 KBK133:KBV138 JYZ139:JZK139 JRO133:JRZ138 JPD139:JPO139 JHS133:JID138 JFH139:JFS139 IXW133:IYH138 IVL139:IVW139 IOA133:IOL138 ILP139:IMA139 IEE133:IEP138 IBT139:ICE139 HUI133:HUT138 HRX139:HSI139 HKM133:HKX138 HIB139:HIM139 HAQ133:HBB138 GYF139:GYQ139 GQU133:GRF138 GOJ139:GOU139 GGY133:GHJ138 GEN139:GEY139 FXC133:FXN138 FUR139:FVC139 FNG133:FNR138 FKV139:FLG139 FDK133:FDV138 FAZ139:FBK139 ETO133:ETZ138 ERD139:ERO139 EJS133:EKD138 EHH139:EHS139 DZW133:EAH138 DXL139:DXW139 DQA133:DQL138 DNP139:DOA139 DGE133:DGP138 DDT139:DEE139 CWI133:CWT138 CTX139:CUI139 CMM133:CMX138 CKB139:CKM139 CCQ133:CDB138 CAF139:CAQ139 BSU133:BTF138 BQJ139:BQU139 BIY133:BJJ138 BGN139:BGY139 AZC133:AZN138 AWR139:AXC139 APG133:APR138 AMV139:ANG139 AFK133:AFV138 ACZ139:ADK139 VO133:VZ138 TD139:TO139 LS133:MD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6" t="s">
        <v>582</v>
      </c>
      <c r="BA1" s="1326"/>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02" t="s">
        <v>613</v>
      </c>
      <c r="AQ2" s="1035" t="s">
        <v>617</v>
      </c>
      <c r="AS2" s="44" t="s">
        <v>374</v>
      </c>
      <c r="AU2" s="45" t="s">
        <v>377</v>
      </c>
      <c r="AW2" s="410" t="s">
        <v>550</v>
      </c>
      <c r="AX2" s="411" t="s">
        <v>550</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02" t="s">
        <v>772</v>
      </c>
      <c r="AQ3" s="1035" t="s">
        <v>620</v>
      </c>
      <c r="AS3" s="44" t="s">
        <v>375</v>
      </c>
      <c r="AU3" s="45" t="s">
        <v>378</v>
      </c>
      <c r="AW3" s="410" t="s">
        <v>551</v>
      </c>
      <c r="AX3" s="411" t="s">
        <v>551</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774</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02" t="s">
        <v>771</v>
      </c>
      <c r="AQ4" s="1035" t="s">
        <v>619</v>
      </c>
      <c r="AS4" s="44" t="s">
        <v>345</v>
      </c>
      <c r="AU4" s="45" t="s">
        <v>379</v>
      </c>
      <c r="AW4" s="410" t="s">
        <v>552</v>
      </c>
      <c r="AX4" s="411" t="s">
        <v>552</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02" t="s">
        <v>614</v>
      </c>
      <c r="AQ5" s="1035" t="s">
        <v>618</v>
      </c>
      <c r="AU5" s="45" t="s">
        <v>380</v>
      </c>
      <c r="AW5" s="410" t="s">
        <v>553</v>
      </c>
      <c r="AX5" s="411" t="s">
        <v>553</v>
      </c>
      <c r="AZ5" s="546" t="s">
        <v>665</v>
      </c>
      <c r="BA5" s="570" t="s">
        <v>671</v>
      </c>
      <c r="BC5" s="804" t="s">
        <v>729</v>
      </c>
    </row>
    <row r="6" spans="1:55" ht="112.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02" t="s">
        <v>615</v>
      </c>
      <c r="AQ6" s="1035" t="s">
        <v>613</v>
      </c>
      <c r="AU6" s="220" t="s">
        <v>381</v>
      </c>
      <c r="AW6" s="410" t="s">
        <v>554</v>
      </c>
      <c r="AX6" s="411" t="s">
        <v>554</v>
      </c>
      <c r="AZ6" s="546" t="s">
        <v>666</v>
      </c>
      <c r="BA6" s="570" t="s">
        <v>676</v>
      </c>
    </row>
    <row r="7" spans="1:55" ht="56.2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02" t="s">
        <v>762</v>
      </c>
      <c r="AQ7" s="1035" t="s">
        <v>772</v>
      </c>
      <c r="AU7" s="220" t="s">
        <v>382</v>
      </c>
      <c r="AW7" s="410" t="s">
        <v>555</v>
      </c>
      <c r="AX7" s="411" t="s">
        <v>555</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02" t="s">
        <v>616</v>
      </c>
      <c r="AQ8" s="1035" t="s">
        <v>771</v>
      </c>
      <c r="AU8" s="220" t="s">
        <v>383</v>
      </c>
      <c r="AW8" s="410" t="s">
        <v>556</v>
      </c>
      <c r="AX8" s="411" t="s">
        <v>556</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02" t="s">
        <v>617</v>
      </c>
      <c r="AQ9" s="1035" t="s">
        <v>614</v>
      </c>
      <c r="AW9" s="410" t="s">
        <v>557</v>
      </c>
      <c r="AX9" s="411" t="s">
        <v>557</v>
      </c>
      <c r="AZ9" s="146" t="s">
        <v>769</v>
      </c>
      <c r="BA9" s="179" t="s">
        <v>603</v>
      </c>
    </row>
    <row r="10" spans="1:55" ht="56.25">
      <c r="A10" s="6" t="s">
        <v>109</v>
      </c>
      <c r="B10" s="44">
        <v>2008</v>
      </c>
      <c r="E10" s="143" t="s">
        <v>194</v>
      </c>
      <c r="F10" s="147"/>
      <c r="I10" s="143" t="s">
        <v>208</v>
      </c>
      <c r="O10" s="545" t="s">
        <v>651</v>
      </c>
      <c r="V10" s="1041" t="s">
        <v>208</v>
      </c>
      <c r="W10" s="1038"/>
      <c r="X10" s="1036" t="s">
        <v>619</v>
      </c>
      <c r="Y10" s="1037" t="s">
        <v>686</v>
      </c>
      <c r="Z10" s="208"/>
      <c r="AP10" s="1102" t="s">
        <v>620</v>
      </c>
      <c r="AQ10" s="1035" t="s">
        <v>615</v>
      </c>
      <c r="AW10" s="410" t="s">
        <v>558</v>
      </c>
      <c r="AX10" s="411" t="s">
        <v>558</v>
      </c>
    </row>
    <row r="11" spans="1:55" ht="33.75">
      <c r="A11" s="6" t="s">
        <v>110</v>
      </c>
      <c r="B11" s="44">
        <v>2009</v>
      </c>
      <c r="E11" s="143" t="s">
        <v>195</v>
      </c>
      <c r="F11" s="147"/>
      <c r="I11" s="143" t="s">
        <v>209</v>
      </c>
      <c r="O11" s="528" t="s">
        <v>652</v>
      </c>
      <c r="V11" s="1040" t="s">
        <v>209</v>
      </c>
      <c r="W11" s="462"/>
      <c r="X11" s="461" t="s">
        <v>620</v>
      </c>
      <c r="Y11" s="753" t="s">
        <v>674</v>
      </c>
      <c r="Z11" s="208"/>
      <c r="AP11" s="1102" t="s">
        <v>619</v>
      </c>
      <c r="AQ11" s="742" t="s">
        <v>762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02"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01.01.2020</v>
      </c>
      <c r="F29" s="274" t="str">
        <f>IF(periodEnd = "","", periodEnd)</f>
        <v>31.12.2024</v>
      </c>
      <c r="H29" s="275" t="s">
        <v>2673</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643</v>
      </c>
      <c r="AX32" s="411" t="s">
        <v>569</v>
      </c>
    </row>
    <row r="33" spans="1:50">
      <c r="A33" s="6" t="s">
        <v>129</v>
      </c>
      <c r="O33" s="529" t="s">
        <v>644</v>
      </c>
      <c r="AX33" s="411" t="s">
        <v>570</v>
      </c>
    </row>
    <row r="34" spans="1:50">
      <c r="A34" s="6" t="s">
        <v>130</v>
      </c>
      <c r="O34" s="529" t="s">
        <v>645</v>
      </c>
      <c r="AX34" s="411" t="s">
        <v>571</v>
      </c>
    </row>
    <row r="35" spans="1:50">
      <c r="A35" s="6" t="s">
        <v>131</v>
      </c>
      <c r="O35" s="529" t="s">
        <v>646</v>
      </c>
      <c r="X35" s="529"/>
      <c r="Y35" s="529"/>
      <c r="AX35" s="411" t="s">
        <v>572</v>
      </c>
    </row>
    <row r="36" spans="1:50">
      <c r="A36" s="6" t="s">
        <v>95</v>
      </c>
      <c r="O36" s="529" t="s">
        <v>647</v>
      </c>
      <c r="AX36" s="411" t="s">
        <v>573</v>
      </c>
    </row>
    <row r="37" spans="1:50">
      <c r="A37" s="6" t="s">
        <v>96</v>
      </c>
      <c r="O37" s="529" t="s">
        <v>648</v>
      </c>
      <c r="AX37" s="411" t="s">
        <v>574</v>
      </c>
    </row>
    <row r="38" spans="1:50">
      <c r="A38" s="6" t="s">
        <v>97</v>
      </c>
      <c r="O38" s="529" t="s">
        <v>649</v>
      </c>
      <c r="AX38" s="411" t="s">
        <v>575</v>
      </c>
    </row>
    <row r="39" spans="1:50">
      <c r="A39" s="6" t="s">
        <v>98</v>
      </c>
      <c r="O39" s="529" t="s">
        <v>650</v>
      </c>
      <c r="AX39" s="411" t="s">
        <v>523</v>
      </c>
    </row>
    <row r="40" spans="1:50">
      <c r="A40" s="6" t="s">
        <v>99</v>
      </c>
      <c r="O40" s="529" t="s">
        <v>651</v>
      </c>
      <c r="AX40" s="411" t="s">
        <v>524</v>
      </c>
    </row>
    <row r="41" spans="1:50">
      <c r="A41" s="6" t="s">
        <v>100</v>
      </c>
      <c r="O41" s="529" t="s">
        <v>652</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0"/>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0</v>
      </c>
    </row>
    <row r="53" spans="1:1">
      <c r="A53" s="1034">
        <f>IF('Форма 4.2.2 | Т-передача ТЭ'!$M$24="",1,0)</f>
        <v>0</v>
      </c>
    </row>
    <row r="54" spans="1:1">
      <c r="A54" s="1034">
        <f>IF('Форма 4.2.2 | Т-передача ТЭ'!$R$24="",1,0)</f>
        <v>0</v>
      </c>
    </row>
    <row r="55" spans="1:1">
      <c r="A55" s="1034">
        <f>IF('Форма 4.2.2 | Т-передача ТЭ'!$T$24="",1,0)</f>
        <v>0</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1</v>
      </c>
    </row>
    <row r="88" spans="1:1">
      <c r="A88" s="1034">
        <f>IF('Форма 4.8'!$G$12="",1,0)</f>
        <v>1</v>
      </c>
    </row>
    <row r="89" spans="1:1">
      <c r="A89" s="1034">
        <f>IF('Форма 4.8'!$H$12="",1,0)</f>
        <v>1</v>
      </c>
    </row>
    <row r="90" spans="1:1">
      <c r="A90" s="1034">
        <f>IF('Форма 4.8'!$H$13="",1,0)</f>
        <v>1</v>
      </c>
    </row>
    <row r="91" spans="1:1">
      <c r="A91" s="1034">
        <f>IF('Форма 4.8'!$E$15="",1,0)</f>
        <v>1</v>
      </c>
    </row>
    <row r="92" spans="1:1">
      <c r="A92" s="1034">
        <f>IF('Форма 4.8'!$H$15="",1,0)</f>
        <v>1</v>
      </c>
    </row>
    <row r="93" spans="1:1">
      <c r="A93" s="1034">
        <f>IF('Форма 4.8'!$G$18="",1,0)</f>
        <v>1</v>
      </c>
    </row>
    <row r="94" spans="1:1">
      <c r="A94" s="1034">
        <f>IF('Форма 4.8'!$G$22="",1,0)</f>
        <v>1</v>
      </c>
    </row>
    <row r="95" spans="1:1">
      <c r="A95" s="1034">
        <f>IF('Форма 4.8'!$G$25="",1,0)</f>
        <v>1</v>
      </c>
    </row>
    <row r="96" spans="1:1">
      <c r="A96" s="1034">
        <f>IF('Форма 4.8'!$E$31="",1,0)</f>
        <v>1</v>
      </c>
    </row>
    <row r="97" spans="1:1">
      <c r="A97" s="1034">
        <f>IF('Форма 4.8'!$H$31="",1,0)</f>
        <v>1</v>
      </c>
    </row>
    <row r="98" spans="1:1">
      <c r="A98" s="1034">
        <f>IF('Форма 4.8'!$G$28="",1,0)</f>
        <v>1</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тарифов'!$K$21="",1,0)</f>
        <v>0</v>
      </c>
    </row>
    <row r="112" spans="1:1">
      <c r="A112" s="1102">
        <f>IF('Перечень тарифов'!$O$21="",1,0)</f>
        <v>0</v>
      </c>
    </row>
    <row r="113" spans="1:1">
      <c r="A113" s="1102">
        <f>IF('Перечень тарифов'!$S$21="",1,0)</f>
        <v>0</v>
      </c>
    </row>
    <row r="114" spans="1:1">
      <c r="A114" s="1102">
        <f>IF('Перечень тарифов'!$G$21="",1,0)</f>
        <v>0</v>
      </c>
    </row>
    <row r="115" spans="1:1">
      <c r="A115" s="1102">
        <f>IF('Форма 4.2.2 | Т-передача ТЭ'!$O$24="",1,0)</f>
        <v>0</v>
      </c>
    </row>
    <row r="116" spans="1:1">
      <c r="A116" s="1102">
        <f>IF('Форма 4.2.2 | Т-передача ТЭ'!$Y$24="",1,0)</f>
        <v>0</v>
      </c>
    </row>
    <row r="117" spans="1:1">
      <c r="A117" s="1102">
        <f>IF('Форма 4.2.2 | Т-передача ТЭ'!$AA$24="",1,0)</f>
        <v>0</v>
      </c>
    </row>
    <row r="118" spans="1:1">
      <c r="A118" s="1102">
        <f>IF('Форма 4.2.2 | Т-передача ТЭ'!$V$24="",1,0)</f>
        <v>0</v>
      </c>
    </row>
    <row r="119" spans="1:1">
      <c r="A119" s="1102">
        <f>IF('Форма 4.2.2 | Т-передача ТЭ'!$Z$24="",1,0)</f>
        <v>0</v>
      </c>
    </row>
    <row r="120" spans="1:1">
      <c r="A120" s="1102">
        <f>IF('Форма 4.2.2 | Т-передача ТЭ'!$AB$24="",1,0)</f>
        <v>0</v>
      </c>
    </row>
    <row r="121" spans="1:1">
      <c r="A121" s="1102">
        <f>IF('Форма 4.2.2 | Т-передача ТЭ'!$AF$24="",1,0)</f>
        <v>0</v>
      </c>
    </row>
    <row r="122" spans="1:1">
      <c r="A122" s="1102">
        <f>IF('Форма 4.2.2 | Т-передача ТЭ'!$AH$24="",1,0)</f>
        <v>0</v>
      </c>
    </row>
    <row r="123" spans="1:1">
      <c r="A123" s="1102">
        <f>IF('Форма 4.2.2 | Т-передача ТЭ'!$AC$24="",1,0)</f>
        <v>0</v>
      </c>
    </row>
    <row r="124" spans="1:1">
      <c r="A124" s="1102">
        <f>IF('Форма 4.2.2 | Т-передача ТЭ'!$AG$24="",1,0)</f>
        <v>0</v>
      </c>
    </row>
    <row r="125" spans="1:1">
      <c r="A125" s="1102">
        <f>IF('Форма 4.2.2 | Т-передача ТЭ'!$AI$24="",1,0)</f>
        <v>0</v>
      </c>
    </row>
    <row r="126" spans="1:1">
      <c r="A126" s="1102">
        <f>IF('Форма 4.2.2 | Т-передача ТЭ'!$AM$24="",1,0)</f>
        <v>0</v>
      </c>
    </row>
    <row r="127" spans="1:1">
      <c r="A127" s="1102">
        <f>IF('Форма 4.2.2 | Т-передача ТЭ'!$AO$24="",1,0)</f>
        <v>0</v>
      </c>
    </row>
    <row r="128" spans="1:1">
      <c r="A128" s="1102">
        <f>IF('Форма 4.2.2 | Т-передача ТЭ'!$AJ$24="",1,0)</f>
        <v>0</v>
      </c>
    </row>
    <row r="129" spans="1:1">
      <c r="A129" s="1102">
        <f>IF('Форма 4.2.2 | Т-передача ТЭ'!$AN$24="",1,0)</f>
        <v>0</v>
      </c>
    </row>
    <row r="130" spans="1:1">
      <c r="A130" s="1102">
        <f>IF('Форма 4.2.2 | Т-передача ТЭ'!$AP$24="",1,0)</f>
        <v>0</v>
      </c>
    </row>
    <row r="131" spans="1:1">
      <c r="A131" s="1102">
        <f>IF('Форма 4.2.2 | Т-передача ТЭ'!$AT$24="",1,0)</f>
        <v>0</v>
      </c>
    </row>
    <row r="132" spans="1:1">
      <c r="A132" s="1102">
        <f>IF('Форма 4.2.2 | Т-передача ТЭ'!$AV$24="",1,0)</f>
        <v>0</v>
      </c>
    </row>
    <row r="133" spans="1:1">
      <c r="A133" s="1102">
        <f>IF('Форма 4.2.2 | Т-передача ТЭ'!$AQ$24="",1,0)</f>
        <v>0</v>
      </c>
    </row>
    <row r="134" spans="1:1">
      <c r="A134" s="1102">
        <f>IF('Форма 4.2.2 | Т-передача ТЭ'!$AU$24="",1,0)</f>
        <v>0</v>
      </c>
    </row>
    <row r="135" spans="1:1">
      <c r="A135" s="1102">
        <f>IF('Форма 4.2.2 | Т-передача ТЭ'!$AW$24="",1,0)</f>
        <v>0</v>
      </c>
    </row>
    <row r="136" spans="1:1">
      <c r="A136" s="1102">
        <f>IF('Форма 4.2.2 | Т-передача ТЭ'!$BA$24="",1,0)</f>
        <v>0</v>
      </c>
    </row>
    <row r="137" spans="1:1">
      <c r="A137" s="1102">
        <f>IF('Форма 4.2.2 | Т-передача ТЭ'!$BC$24="",1,0)</f>
        <v>0</v>
      </c>
    </row>
    <row r="138" spans="1:1">
      <c r="A138" s="1102">
        <f>IF('Форма 4.2.2 | Т-передача ТЭ'!$AX$24="",1,0)</f>
        <v>0</v>
      </c>
    </row>
    <row r="139" spans="1:1">
      <c r="A139" s="1102">
        <f>IF('Форма 4.2.2 | Т-передача ТЭ'!$BB$24="",1,0)</f>
        <v>0</v>
      </c>
    </row>
    <row r="140" spans="1:1">
      <c r="A140" s="1102">
        <f>IF('Форма 4.2.2 | Т-передача ТЭ'!$BD$24="",1,0)</f>
        <v>0</v>
      </c>
    </row>
    <row r="141" spans="1:1">
      <c r="A141" s="1102">
        <f>IF('Форма 4.2.2 | Т-передача ТЭ'!$BH$24="",1,0)</f>
        <v>0</v>
      </c>
    </row>
    <row r="142" spans="1:1">
      <c r="A142" s="1102">
        <f>IF('Форма 4.2.2 | Т-передача ТЭ'!$BJ$24="",1,0)</f>
        <v>0</v>
      </c>
    </row>
    <row r="143" spans="1:1">
      <c r="A143" s="1102">
        <f>IF('Форма 4.2.2 | Т-передача ТЭ'!$BE$24="",1,0)</f>
        <v>0</v>
      </c>
    </row>
    <row r="144" spans="1:1">
      <c r="A144" s="1102">
        <f>IF('Форма 4.2.2 | Т-передача ТЭ'!$BI$24="",1,0)</f>
        <v>0</v>
      </c>
    </row>
    <row r="145" spans="1:1">
      <c r="A145" s="1102">
        <f>IF('Форма 4.2.2 | Т-передача ТЭ'!$BK$24="",1,0)</f>
        <v>0</v>
      </c>
    </row>
    <row r="146" spans="1:1">
      <c r="A146" s="1102">
        <f>IF('Форма 4.2.2 | Т-передача ТЭ'!$BO$24="",1,0)</f>
        <v>0</v>
      </c>
    </row>
    <row r="147" spans="1:1">
      <c r="A147" s="1102">
        <f>IF('Форма 4.2.2 | Т-передача ТЭ'!$BQ$24="",1,0)</f>
        <v>0</v>
      </c>
    </row>
    <row r="148" spans="1:1">
      <c r="A148" s="1102">
        <f>IF('Форма 4.2.2 | Т-передача ТЭ'!$BL$24="",1,0)</f>
        <v>0</v>
      </c>
    </row>
    <row r="149" spans="1:1">
      <c r="A149" s="1102">
        <f>IF('Форма 4.2.2 | Т-передача ТЭ'!$BP$24="",1,0)</f>
        <v>0</v>
      </c>
    </row>
    <row r="150" spans="1:1">
      <c r="A150" s="1102">
        <f>IF('Форма 4.2.2 | Т-передача ТЭ'!$BR$24="",1,0)</f>
        <v>0</v>
      </c>
    </row>
    <row r="151" spans="1:1">
      <c r="A151" s="1102">
        <f>IF('Форма 4.2.2 | Т-передача ТЭ'!$BV$24="",1,0)</f>
        <v>0</v>
      </c>
    </row>
    <row r="152" spans="1:1">
      <c r="A152" s="1102">
        <f>IF('Форма 4.2.2 | Т-передача ТЭ'!$BX$24="",1,0)</f>
        <v>0</v>
      </c>
    </row>
    <row r="153" spans="1:1">
      <c r="A153" s="1102">
        <f>IF('Форма 4.2.2 | Т-передача ТЭ'!$BS$24="",1,0)</f>
        <v>0</v>
      </c>
    </row>
    <row r="154" spans="1:1">
      <c r="A154" s="1102">
        <f>IF('Форма 4.2.2 | Т-передача ТЭ'!$BW$24="",1,0)</f>
        <v>0</v>
      </c>
    </row>
    <row r="155" spans="1:1">
      <c r="A155" s="1102">
        <f>IF('Форма 4.2.2 | Т-передача ТЭ'!$BY$24="",1,0)</f>
        <v>0</v>
      </c>
    </row>
    <row r="156" spans="1:1">
      <c r="A156" s="1102">
        <f>IF('Форма 4.2.2 | Т-передача ТЭ'!$CC$24="",1,0)</f>
        <v>0</v>
      </c>
    </row>
    <row r="157" spans="1:1">
      <c r="A157" s="1102">
        <f>IF('Форма 4.2.2 | Т-передача ТЭ'!$CE$24="",1,0)</f>
        <v>0</v>
      </c>
    </row>
    <row r="158" spans="1:1">
      <c r="A158" s="1102">
        <f>IF('Форма 4.2.2 | Т-передача ТЭ'!$BZ$24="",1,0)</f>
        <v>0</v>
      </c>
    </row>
    <row r="159" spans="1:1">
      <c r="A159" s="1102">
        <f>IF('Форма 4.2.2 | Т-передача ТЭ'!$CD$24="",1,0)</f>
        <v>0</v>
      </c>
    </row>
    <row r="160" spans="1:1">
      <c r="A160" s="1102">
        <f>IF('Форма 4.2.2 | Т-передача ТЭ'!$CF$24="",1,0)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2"/>
  </cols>
  <sheetData>
    <row r="1" spans="1:3">
      <c r="A1" s="1102" t="s">
        <v>512</v>
      </c>
      <c r="B1" s="1102" t="s">
        <v>513</v>
      </c>
      <c r="C1" s="1102" t="s">
        <v>67</v>
      </c>
    </row>
    <row r="2" spans="1:3">
      <c r="A2" s="1102">
        <v>4189678</v>
      </c>
      <c r="B2" s="1102" t="s">
        <v>2668</v>
      </c>
      <c r="C2" s="1102" t="s">
        <v>2669</v>
      </c>
    </row>
    <row r="3" spans="1:3">
      <c r="A3" s="1102">
        <v>4190415</v>
      </c>
      <c r="B3" s="1102" t="s">
        <v>2670</v>
      </c>
      <c r="C3" s="1102" t="s">
        <v>2669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3385</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331</v>
      </c>
    </row>
    <row r="2" spans="1:2">
      <c r="A2" s="1102">
        <v>4213775</v>
      </c>
      <c r="B2" s="1102" t="s">
        <v>613</v>
      </c>
    </row>
    <row r="3" spans="1:2">
      <c r="A3" s="1102">
        <v>4213784</v>
      </c>
      <c r="B3" s="1102" t="s">
        <v>772</v>
      </c>
    </row>
    <row r="4" spans="1:2">
      <c r="A4" s="1102">
        <v>4213781</v>
      </c>
      <c r="B4" s="1102" t="s">
        <v>771</v>
      </c>
    </row>
    <row r="5" spans="1:2">
      <c r="A5" s="1102">
        <v>4213776</v>
      </c>
      <c r="B5" s="1102" t="s">
        <v>614</v>
      </c>
    </row>
    <row r="6" spans="1:2">
      <c r="A6" s="1102">
        <v>4213777</v>
      </c>
      <c r="B6" s="1102" t="s">
        <v>615</v>
      </c>
    </row>
    <row r="7" spans="1:2">
      <c r="A7" s="1102">
        <v>4238670</v>
      </c>
      <c r="B7" s="1102" t="s">
        <v>762</v>
      </c>
    </row>
    <row r="8" spans="1:2">
      <c r="A8" s="1102">
        <v>4213778</v>
      </c>
      <c r="B8" s="1102" t="s">
        <v>616</v>
      </c>
    </row>
    <row r="9" spans="1:2">
      <c r="A9" s="1102">
        <v>4213780</v>
      </c>
      <c r="B9" s="1102" t="s">
        <v>617</v>
      </c>
    </row>
    <row r="10" spans="1:2">
      <c r="A10" s="1102">
        <v>4213779</v>
      </c>
      <c r="B10" s="1102" t="s">
        <v>620</v>
      </c>
    </row>
    <row r="11" spans="1:2">
      <c r="A11" s="1102">
        <v>4213783</v>
      </c>
      <c r="B11" s="1102" t="s">
        <v>619</v>
      </c>
    </row>
    <row r="12" spans="1:2">
      <c r="A12" s="1102">
        <v>4213782</v>
      </c>
      <c r="B12" s="1102"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20"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6" t="s">
        <v>770</v>
      </c>
      <c r="F5" s="1147"/>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8" t="s">
        <v>2671</v>
      </c>
      <c r="G11" s="381"/>
    </row>
    <row r="12" spans="1:12" ht="27">
      <c r="D12" s="24"/>
      <c r="E12" s="81" t="s">
        <v>473</v>
      </c>
      <c r="F12" s="1118" t="s">
        <v>2672</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777</v>
      </c>
      <c r="G15" s="383"/>
    </row>
    <row r="16" spans="1:12" ht="27" hidden="1">
      <c r="D16" s="24"/>
      <c r="E16" s="81" t="s">
        <v>600</v>
      </c>
      <c r="F16" s="331"/>
      <c r="G16" s="383"/>
    </row>
    <row r="17" spans="1:9" ht="19.5">
      <c r="D17" s="24"/>
      <c r="E17" s="25"/>
      <c r="F17" s="445" t="s">
        <v>608</v>
      </c>
      <c r="G17" s="21"/>
    </row>
    <row r="18" spans="1:9" ht="27">
      <c r="D18" s="24"/>
      <c r="E18" s="81" t="s">
        <v>502</v>
      </c>
      <c r="F18" s="329" t="s">
        <v>3374</v>
      </c>
      <c r="G18" s="383"/>
    </row>
    <row r="19" spans="1:9" ht="27">
      <c r="D19" s="24"/>
      <c r="E19" s="81" t="s">
        <v>597</v>
      </c>
      <c r="F19" s="330" t="s">
        <v>3376</v>
      </c>
      <c r="G19" s="383"/>
    </row>
    <row r="20" spans="1:9" ht="27">
      <c r="D20" s="24"/>
      <c r="E20" s="81" t="s">
        <v>596</v>
      </c>
      <c r="F20" s="329" t="s">
        <v>3377</v>
      </c>
      <c r="G20" s="383"/>
    </row>
    <row r="21" spans="1:9" ht="27">
      <c r="D21" s="24"/>
      <c r="E21" s="81" t="s">
        <v>501</v>
      </c>
      <c r="F21" s="329" t="s">
        <v>3375</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2759</v>
      </c>
      <c r="G29" s="382"/>
    </row>
    <row r="30" spans="1:9" ht="27" hidden="1">
      <c r="C30" s="28"/>
      <c r="D30" s="29"/>
      <c r="E30" s="52" t="s">
        <v>203</v>
      </c>
      <c r="F30" s="333"/>
      <c r="G30" s="382"/>
    </row>
    <row r="31" spans="1:9" ht="27">
      <c r="C31" s="28"/>
      <c r="D31" s="29"/>
      <c r="E31" s="30" t="s">
        <v>53</v>
      </c>
      <c r="F31" s="332" t="s">
        <v>2760</v>
      </c>
      <c r="G31" s="382"/>
    </row>
    <row r="32" spans="1:9" ht="27">
      <c r="C32" s="28"/>
      <c r="D32" s="29"/>
      <c r="E32" s="30" t="s">
        <v>54</v>
      </c>
      <c r="F32" s="332" t="s">
        <v>2761</v>
      </c>
      <c r="G32" s="382"/>
      <c r="H32" s="31"/>
    </row>
    <row r="33" spans="1:9" s="372" customFormat="1" ht="6">
      <c r="A33" s="377"/>
      <c r="B33" s="367"/>
      <c r="C33" s="368"/>
      <c r="D33" s="378"/>
      <c r="E33" s="374"/>
      <c r="F33" s="379"/>
      <c r="G33" s="380"/>
      <c r="I33" s="373"/>
    </row>
    <row r="34" spans="1:9" ht="27">
      <c r="A34" s="199"/>
      <c r="D34" s="26"/>
      <c r="E34" s="799" t="s">
        <v>724</v>
      </c>
      <c r="F34" s="1119"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85</v>
      </c>
      <c r="G38" s="383"/>
      <c r="I38" s="19"/>
    </row>
    <row r="39" spans="1:9" s="372" customFormat="1" ht="6">
      <c r="A39" s="377"/>
      <c r="B39" s="367"/>
      <c r="C39" s="368"/>
      <c r="D39" s="378"/>
      <c r="E39" s="374"/>
      <c r="F39" s="379"/>
      <c r="G39" s="380"/>
      <c r="I39" s="373"/>
    </row>
    <row r="40" spans="1:9" ht="27">
      <c r="A40" s="201"/>
      <c r="B40" s="92"/>
      <c r="D40" s="33"/>
      <c r="E40" s="32" t="s">
        <v>546</v>
      </c>
      <c r="F40" s="329" t="s">
        <v>3378</v>
      </c>
      <c r="G40" s="381"/>
    </row>
    <row r="41" spans="1:9" ht="27">
      <c r="A41" s="201"/>
      <c r="B41" s="92"/>
      <c r="D41" s="33"/>
      <c r="E41" s="41" t="s">
        <v>547</v>
      </c>
      <c r="F41" s="329" t="s">
        <v>3379</v>
      </c>
      <c r="G41" s="381"/>
    </row>
    <row r="42" spans="1:9" ht="19.5">
      <c r="D42" s="24"/>
      <c r="E42" s="25"/>
      <c r="F42" s="445" t="s">
        <v>579</v>
      </c>
      <c r="G42" s="21"/>
    </row>
    <row r="43" spans="1:9" ht="27">
      <c r="A43" s="201"/>
      <c r="D43" s="21"/>
      <c r="E43" s="443" t="s">
        <v>87</v>
      </c>
      <c r="F43" s="449" t="s">
        <v>3380</v>
      </c>
      <c r="G43" s="381"/>
    </row>
    <row r="44" spans="1:9" ht="27">
      <c r="A44" s="201"/>
      <c r="B44" s="92"/>
      <c r="D44" s="33"/>
      <c r="E44" s="443" t="s">
        <v>88</v>
      </c>
      <c r="F44" s="449" t="s">
        <v>3381</v>
      </c>
      <c r="G44" s="381"/>
    </row>
    <row r="45" spans="1:9" ht="27">
      <c r="A45" s="201"/>
      <c r="B45" s="92"/>
      <c r="D45" s="33"/>
      <c r="E45" s="443" t="s">
        <v>580</v>
      </c>
      <c r="F45" s="449" t="s">
        <v>3382</v>
      </c>
      <c r="G45" s="381"/>
    </row>
    <row r="46" spans="1:9" ht="27">
      <c r="D46" s="24"/>
      <c r="E46" s="444" t="s">
        <v>581</v>
      </c>
      <c r="F46" s="449" t="s">
        <v>3383</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332</v>
      </c>
    </row>
    <row r="2" spans="1:2">
      <c r="A2" s="1102">
        <v>4190064</v>
      </c>
      <c r="B2" s="1102" t="s">
        <v>2658</v>
      </c>
    </row>
    <row r="3" spans="1:2">
      <c r="A3" s="1102">
        <v>4190065</v>
      </c>
      <c r="B3" s="1102" t="s">
        <v>2659</v>
      </c>
    </row>
    <row r="4" spans="1:2">
      <c r="A4" s="1102">
        <v>4190066</v>
      </c>
      <c r="B4" s="1102" t="s">
        <v>2660</v>
      </c>
    </row>
    <row r="5" spans="1:2">
      <c r="A5" s="1102">
        <v>4190067</v>
      </c>
      <c r="B5" s="1102" t="s">
        <v>2661</v>
      </c>
    </row>
    <row r="6" spans="1:2">
      <c r="A6" s="1102">
        <v>4190068</v>
      </c>
      <c r="B6" s="1102" t="s">
        <v>2662</v>
      </c>
    </row>
    <row r="7" spans="1:2">
      <c r="A7" s="1102">
        <v>4190069</v>
      </c>
      <c r="B7" s="1102" t="s">
        <v>2663</v>
      </c>
    </row>
    <row r="8" spans="1:2">
      <c r="A8" s="1102">
        <v>4190070</v>
      </c>
      <c r="B8" s="1102" t="s">
        <v>2664</v>
      </c>
    </row>
    <row r="9" spans="1:2">
      <c r="A9" s="1102">
        <v>4190071</v>
      </c>
      <c r="B9" s="1102" t="s">
        <v>2665</v>
      </c>
    </row>
    <row r="10" spans="1:2">
      <c r="A10" s="1102">
        <v>4190072</v>
      </c>
      <c r="B10" s="1102" t="s">
        <v>2666</v>
      </c>
    </row>
    <row r="11" spans="1:2">
      <c r="A11" s="1102">
        <v>4190073</v>
      </c>
      <c r="B11" s="1102" t="s">
        <v>2667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2657</v>
      </c>
      <c r="B1" s="5" t="s">
        <v>2674</v>
      </c>
      <c r="C1" s="5" t="s">
        <v>2675</v>
      </c>
      <c r="D1" s="5" t="s">
        <v>2676</v>
      </c>
      <c r="E1" s="5" t="s">
        <v>2677</v>
      </c>
      <c r="F1" s="5" t="s">
        <v>2678</v>
      </c>
      <c r="G1" s="5" t="s">
        <v>2679</v>
      </c>
      <c r="H1" s="5" t="s">
        <v>2680</v>
      </c>
      <c r="I1" s="5" t="s">
        <v>2681</v>
      </c>
    </row>
    <row r="2" spans="1:10">
      <c r="A2" s="5">
        <v>1</v>
      </c>
      <c r="B2" s="5" t="s">
        <v>2682</v>
      </c>
      <c r="C2" s="5" t="s">
        <v>90</v>
      </c>
      <c r="D2" s="5" t="s">
        <v>2683</v>
      </c>
      <c r="E2" s="5" t="s">
        <v>2684</v>
      </c>
      <c r="F2" s="5" t="s">
        <v>2685</v>
      </c>
      <c r="G2" s="5" t="s">
        <v>2686</v>
      </c>
      <c r="J2" s="5" t="s">
        <v>3373</v>
      </c>
    </row>
    <row r="3" spans="1:10">
      <c r="A3" s="5">
        <v>2</v>
      </c>
      <c r="B3" s="5" t="s">
        <v>2682</v>
      </c>
      <c r="C3" s="5" t="s">
        <v>90</v>
      </c>
      <c r="D3" s="5" t="s">
        <v>2687</v>
      </c>
      <c r="E3" s="5" t="s">
        <v>2688</v>
      </c>
      <c r="F3" s="5" t="s">
        <v>2689</v>
      </c>
      <c r="G3" s="5" t="s">
        <v>2690</v>
      </c>
      <c r="J3" s="5" t="s">
        <v>3373</v>
      </c>
    </row>
    <row r="4" spans="1:10">
      <c r="A4" s="5">
        <v>3</v>
      </c>
      <c r="B4" s="5" t="s">
        <v>2682</v>
      </c>
      <c r="C4" s="5" t="s">
        <v>90</v>
      </c>
      <c r="D4" s="5" t="s">
        <v>2691</v>
      </c>
      <c r="E4" s="5" t="s">
        <v>2692</v>
      </c>
      <c r="F4" s="5" t="s">
        <v>2693</v>
      </c>
      <c r="G4" s="5" t="s">
        <v>2694</v>
      </c>
      <c r="J4" s="5" t="s">
        <v>3373</v>
      </c>
    </row>
    <row r="5" spans="1:10">
      <c r="A5" s="5">
        <v>4</v>
      </c>
      <c r="B5" s="5" t="s">
        <v>2682</v>
      </c>
      <c r="C5" s="5" t="s">
        <v>90</v>
      </c>
      <c r="D5" s="5" t="s">
        <v>2695</v>
      </c>
      <c r="E5" s="5" t="s">
        <v>2696</v>
      </c>
      <c r="F5" s="5" t="s">
        <v>2697</v>
      </c>
      <c r="G5" s="5" t="s">
        <v>2690</v>
      </c>
      <c r="J5" s="5" t="s">
        <v>3373</v>
      </c>
    </row>
    <row r="6" spans="1:10">
      <c r="A6" s="5">
        <v>5</v>
      </c>
      <c r="B6" s="5" t="s">
        <v>2682</v>
      </c>
      <c r="C6" s="5" t="s">
        <v>90</v>
      </c>
      <c r="D6" s="5" t="s">
        <v>2698</v>
      </c>
      <c r="E6" s="5" t="s">
        <v>2699</v>
      </c>
      <c r="F6" s="5" t="s">
        <v>2700</v>
      </c>
      <c r="G6" s="5" t="s">
        <v>2701</v>
      </c>
      <c r="J6" s="5" t="s">
        <v>3373</v>
      </c>
    </row>
    <row r="7" spans="1:10">
      <c r="A7" s="5">
        <v>6</v>
      </c>
      <c r="B7" s="5" t="s">
        <v>2682</v>
      </c>
      <c r="C7" s="5" t="s">
        <v>90</v>
      </c>
      <c r="D7" s="5" t="s">
        <v>2702</v>
      </c>
      <c r="E7" s="5" t="s">
        <v>2703</v>
      </c>
      <c r="F7" s="5" t="s">
        <v>2704</v>
      </c>
      <c r="G7" s="5" t="s">
        <v>2705</v>
      </c>
      <c r="J7" s="5" t="s">
        <v>3373</v>
      </c>
    </row>
    <row r="8" spans="1:10">
      <c r="A8" s="5">
        <v>7</v>
      </c>
      <c r="B8" s="5" t="s">
        <v>2682</v>
      </c>
      <c r="C8" s="5" t="s">
        <v>90</v>
      </c>
      <c r="D8" s="5" t="s">
        <v>2706</v>
      </c>
      <c r="E8" s="5" t="s">
        <v>2707</v>
      </c>
      <c r="F8" s="5" t="s">
        <v>2708</v>
      </c>
      <c r="G8" s="5" t="s">
        <v>2709</v>
      </c>
      <c r="J8" s="5" t="s">
        <v>3373</v>
      </c>
    </row>
    <row r="9" spans="1:10">
      <c r="A9" s="5">
        <v>8</v>
      </c>
      <c r="B9" s="5" t="s">
        <v>2682</v>
      </c>
      <c r="C9" s="5" t="s">
        <v>90</v>
      </c>
      <c r="D9" s="5" t="s">
        <v>2710</v>
      </c>
      <c r="E9" s="5" t="s">
        <v>2711</v>
      </c>
      <c r="F9" s="5" t="s">
        <v>2712</v>
      </c>
      <c r="G9" s="5" t="s">
        <v>2713</v>
      </c>
      <c r="J9" s="5" t="s">
        <v>3373</v>
      </c>
    </row>
    <row r="10" spans="1:10">
      <c r="A10" s="5">
        <v>9</v>
      </c>
      <c r="B10" s="5" t="s">
        <v>2682</v>
      </c>
      <c r="C10" s="5" t="s">
        <v>90</v>
      </c>
      <c r="D10" s="5" t="s">
        <v>2714</v>
      </c>
      <c r="E10" s="5" t="s">
        <v>2715</v>
      </c>
      <c r="F10" s="5" t="s">
        <v>2716</v>
      </c>
      <c r="G10" s="5" t="s">
        <v>2717</v>
      </c>
      <c r="J10" s="5" t="s">
        <v>3373</v>
      </c>
    </row>
    <row r="11" spans="1:10">
      <c r="A11" s="5">
        <v>10</v>
      </c>
      <c r="B11" s="5" t="s">
        <v>2682</v>
      </c>
      <c r="C11" s="5" t="s">
        <v>90</v>
      </c>
      <c r="D11" s="5" t="s">
        <v>2718</v>
      </c>
      <c r="E11" s="5" t="s">
        <v>2719</v>
      </c>
      <c r="F11" s="5" t="s">
        <v>2720</v>
      </c>
      <c r="G11" s="5" t="s">
        <v>2721</v>
      </c>
      <c r="J11" s="5" t="s">
        <v>3373</v>
      </c>
    </row>
    <row r="12" spans="1:10">
      <c r="A12" s="5">
        <v>11</v>
      </c>
      <c r="B12" s="5" t="s">
        <v>2682</v>
      </c>
      <c r="C12" s="5" t="s">
        <v>90</v>
      </c>
      <c r="D12" s="5" t="s">
        <v>2722</v>
      </c>
      <c r="E12" s="5" t="s">
        <v>2719</v>
      </c>
      <c r="F12" s="5" t="s">
        <v>2720</v>
      </c>
      <c r="G12" s="5" t="s">
        <v>2723</v>
      </c>
      <c r="H12" s="5" t="s">
        <v>2724</v>
      </c>
      <c r="J12" s="5" t="s">
        <v>3373</v>
      </c>
    </row>
    <row r="13" spans="1:10">
      <c r="A13" s="5">
        <v>12</v>
      </c>
      <c r="B13" s="5" t="s">
        <v>2682</v>
      </c>
      <c r="C13" s="5" t="s">
        <v>90</v>
      </c>
      <c r="D13" s="5" t="s">
        <v>2725</v>
      </c>
      <c r="E13" s="5" t="s">
        <v>2719</v>
      </c>
      <c r="F13" s="5" t="s">
        <v>2720</v>
      </c>
      <c r="G13" s="5" t="s">
        <v>2726</v>
      </c>
      <c r="J13" s="5" t="s">
        <v>3373</v>
      </c>
    </row>
    <row r="14" spans="1:10">
      <c r="A14" s="5">
        <v>13</v>
      </c>
      <c r="B14" s="5" t="s">
        <v>2682</v>
      </c>
      <c r="C14" s="5" t="s">
        <v>90</v>
      </c>
      <c r="D14" s="5" t="s">
        <v>2727</v>
      </c>
      <c r="E14" s="5" t="s">
        <v>2728</v>
      </c>
      <c r="F14" s="5" t="s">
        <v>2729</v>
      </c>
      <c r="G14" s="5" t="s">
        <v>2730</v>
      </c>
      <c r="J14" s="5" t="s">
        <v>3373</v>
      </c>
    </row>
    <row r="15" spans="1:10">
      <c r="A15" s="5">
        <v>14</v>
      </c>
      <c r="B15" s="5" t="s">
        <v>2682</v>
      </c>
      <c r="C15" s="5" t="s">
        <v>90</v>
      </c>
      <c r="D15" s="5" t="s">
        <v>2731</v>
      </c>
      <c r="E15" s="5" t="s">
        <v>2732</v>
      </c>
      <c r="F15" s="5" t="s">
        <v>2733</v>
      </c>
      <c r="G15" s="5" t="s">
        <v>2734</v>
      </c>
      <c r="J15" s="5" t="s">
        <v>3373</v>
      </c>
    </row>
    <row r="16" spans="1:10">
      <c r="A16" s="5">
        <v>15</v>
      </c>
      <c r="B16" s="5" t="s">
        <v>2682</v>
      </c>
      <c r="C16" s="5" t="s">
        <v>90</v>
      </c>
      <c r="D16" s="5" t="s">
        <v>2735</v>
      </c>
      <c r="E16" s="5" t="s">
        <v>2736</v>
      </c>
      <c r="F16" s="5" t="s">
        <v>2737</v>
      </c>
      <c r="G16" s="5" t="s">
        <v>2738</v>
      </c>
      <c r="J16" s="5" t="s">
        <v>3373</v>
      </c>
    </row>
    <row r="17" spans="1:10">
      <c r="A17" s="5">
        <v>16</v>
      </c>
      <c r="B17" s="5" t="s">
        <v>2682</v>
      </c>
      <c r="C17" s="5" t="s">
        <v>90</v>
      </c>
      <c r="D17" s="5" t="s">
        <v>2739</v>
      </c>
      <c r="E17" s="5" t="s">
        <v>2740</v>
      </c>
      <c r="F17" s="5" t="s">
        <v>2741</v>
      </c>
      <c r="G17" s="5" t="s">
        <v>2738</v>
      </c>
      <c r="J17" s="5" t="s">
        <v>3373</v>
      </c>
    </row>
    <row r="18" spans="1:10">
      <c r="A18" s="5">
        <v>17</v>
      </c>
      <c r="B18" s="5" t="s">
        <v>2682</v>
      </c>
      <c r="C18" s="5" t="s">
        <v>90</v>
      </c>
      <c r="D18" s="5" t="s">
        <v>2742</v>
      </c>
      <c r="E18" s="5" t="s">
        <v>2743</v>
      </c>
      <c r="F18" s="5" t="s">
        <v>2744</v>
      </c>
      <c r="G18" s="5" t="s">
        <v>2745</v>
      </c>
      <c r="J18" s="5" t="s">
        <v>3373</v>
      </c>
    </row>
    <row r="19" spans="1:10">
      <c r="A19" s="5">
        <v>18</v>
      </c>
      <c r="B19" s="5" t="s">
        <v>2682</v>
      </c>
      <c r="C19" s="5" t="s">
        <v>90</v>
      </c>
      <c r="D19" s="5" t="s">
        <v>2746</v>
      </c>
      <c r="E19" s="5" t="s">
        <v>2747</v>
      </c>
      <c r="F19" s="5" t="s">
        <v>2748</v>
      </c>
      <c r="G19" s="5" t="s">
        <v>2749</v>
      </c>
      <c r="J19" s="5" t="s">
        <v>3373</v>
      </c>
    </row>
    <row r="20" spans="1:10">
      <c r="A20" s="5">
        <v>19</v>
      </c>
      <c r="B20" s="5" t="s">
        <v>2682</v>
      </c>
      <c r="C20" s="5" t="s">
        <v>90</v>
      </c>
      <c r="D20" s="5" t="s">
        <v>2750</v>
      </c>
      <c r="E20" s="5" t="s">
        <v>2751</v>
      </c>
      <c r="F20" s="5" t="s">
        <v>2752</v>
      </c>
      <c r="G20" s="5" t="s">
        <v>2753</v>
      </c>
      <c r="J20" s="5" t="s">
        <v>3373</v>
      </c>
    </row>
    <row r="21" spans="1:10">
      <c r="A21" s="5">
        <v>20</v>
      </c>
      <c r="B21" s="5" t="s">
        <v>2682</v>
      </c>
      <c r="C21" s="5" t="s">
        <v>90</v>
      </c>
      <c r="D21" s="5" t="s">
        <v>2754</v>
      </c>
      <c r="E21" s="5" t="s">
        <v>2755</v>
      </c>
      <c r="F21" s="5" t="s">
        <v>2756</v>
      </c>
      <c r="G21" s="5" t="s">
        <v>2757</v>
      </c>
      <c r="J21" s="5" t="s">
        <v>3373</v>
      </c>
    </row>
    <row r="22" spans="1:10">
      <c r="A22" s="5">
        <v>21</v>
      </c>
      <c r="B22" s="5" t="s">
        <v>2682</v>
      </c>
      <c r="C22" s="5" t="s">
        <v>90</v>
      </c>
      <c r="D22" s="5" t="s">
        <v>2758</v>
      </c>
      <c r="E22" s="5" t="s">
        <v>2759</v>
      </c>
      <c r="F22" s="5" t="s">
        <v>2760</v>
      </c>
      <c r="G22" s="5" t="s">
        <v>2761</v>
      </c>
      <c r="J22" s="5" t="s">
        <v>3373</v>
      </c>
    </row>
    <row r="23" spans="1:10">
      <c r="A23" s="5">
        <v>22</v>
      </c>
      <c r="B23" s="5" t="s">
        <v>2682</v>
      </c>
      <c r="C23" s="5" t="s">
        <v>90</v>
      </c>
      <c r="D23" s="5" t="s">
        <v>2762</v>
      </c>
      <c r="E23" s="5" t="s">
        <v>2763</v>
      </c>
      <c r="F23" s="5" t="s">
        <v>2764</v>
      </c>
      <c r="G23" s="5" t="s">
        <v>2765</v>
      </c>
      <c r="J23" s="5" t="s">
        <v>3373</v>
      </c>
    </row>
    <row r="24" spans="1:10">
      <c r="A24" s="5">
        <v>23</v>
      </c>
      <c r="B24" s="5" t="s">
        <v>2682</v>
      </c>
      <c r="C24" s="5" t="s">
        <v>90</v>
      </c>
      <c r="D24" s="5" t="s">
        <v>2766</v>
      </c>
      <c r="E24" s="5" t="s">
        <v>2767</v>
      </c>
      <c r="F24" s="5" t="s">
        <v>2768</v>
      </c>
      <c r="G24" s="5" t="s">
        <v>2769</v>
      </c>
      <c r="J24" s="5" t="s">
        <v>3373</v>
      </c>
    </row>
    <row r="25" spans="1:10">
      <c r="A25" s="5">
        <v>24</v>
      </c>
      <c r="B25" s="5" t="s">
        <v>2682</v>
      </c>
      <c r="C25" s="5" t="s">
        <v>90</v>
      </c>
      <c r="D25" s="5" t="s">
        <v>2770</v>
      </c>
      <c r="E25" s="5" t="s">
        <v>2771</v>
      </c>
      <c r="F25" s="5" t="s">
        <v>2772</v>
      </c>
      <c r="G25" s="5" t="s">
        <v>2730</v>
      </c>
      <c r="J25" s="5" t="s">
        <v>3373</v>
      </c>
    </row>
    <row r="26" spans="1:10">
      <c r="A26" s="5">
        <v>25</v>
      </c>
      <c r="B26" s="5" t="s">
        <v>2682</v>
      </c>
      <c r="C26" s="5" t="s">
        <v>90</v>
      </c>
      <c r="D26" s="5" t="s">
        <v>2773</v>
      </c>
      <c r="E26" s="5" t="s">
        <v>2774</v>
      </c>
      <c r="F26" s="5" t="s">
        <v>2775</v>
      </c>
      <c r="G26" s="5" t="s">
        <v>2753</v>
      </c>
      <c r="J26" s="5" t="s">
        <v>3373</v>
      </c>
    </row>
    <row r="27" spans="1:10">
      <c r="A27" s="5">
        <v>26</v>
      </c>
      <c r="B27" s="5" t="s">
        <v>2682</v>
      </c>
      <c r="C27" s="5" t="s">
        <v>90</v>
      </c>
      <c r="D27" s="5" t="s">
        <v>2776</v>
      </c>
      <c r="E27" s="5" t="s">
        <v>2777</v>
      </c>
      <c r="F27" s="5" t="s">
        <v>2778</v>
      </c>
      <c r="G27" s="5" t="s">
        <v>2779</v>
      </c>
      <c r="J27" s="5" t="s">
        <v>3373</v>
      </c>
    </row>
    <row r="28" spans="1:10">
      <c r="A28" s="5">
        <v>27</v>
      </c>
      <c r="B28" s="5" t="s">
        <v>2682</v>
      </c>
      <c r="C28" s="5" t="s">
        <v>90</v>
      </c>
      <c r="D28" s="5" t="s">
        <v>2780</v>
      </c>
      <c r="E28" s="5" t="s">
        <v>2781</v>
      </c>
      <c r="F28" s="5" t="s">
        <v>2782</v>
      </c>
      <c r="G28" s="5" t="s">
        <v>2769</v>
      </c>
      <c r="J28" s="5" t="s">
        <v>3373</v>
      </c>
    </row>
    <row r="29" spans="1:10">
      <c r="A29" s="5">
        <v>28</v>
      </c>
      <c r="B29" s="5" t="s">
        <v>2682</v>
      </c>
      <c r="C29" s="5" t="s">
        <v>90</v>
      </c>
      <c r="D29" s="5" t="s">
        <v>2783</v>
      </c>
      <c r="E29" s="5" t="s">
        <v>2784</v>
      </c>
      <c r="F29" s="5" t="s">
        <v>2785</v>
      </c>
      <c r="G29" s="5" t="s">
        <v>2757</v>
      </c>
      <c r="J29" s="5" t="s">
        <v>3373</v>
      </c>
    </row>
    <row r="30" spans="1:10">
      <c r="A30" s="5">
        <v>29</v>
      </c>
      <c r="B30" s="5" t="s">
        <v>2682</v>
      </c>
      <c r="C30" s="5" t="s">
        <v>90</v>
      </c>
      <c r="D30" s="5" t="s">
        <v>2786</v>
      </c>
      <c r="E30" s="5" t="s">
        <v>2787</v>
      </c>
      <c r="F30" s="5" t="s">
        <v>2788</v>
      </c>
      <c r="G30" s="5" t="s">
        <v>2789</v>
      </c>
      <c r="J30" s="5" t="s">
        <v>3373</v>
      </c>
    </row>
    <row r="31" spans="1:10">
      <c r="A31" s="5">
        <v>30</v>
      </c>
      <c r="B31" s="5" t="s">
        <v>2682</v>
      </c>
      <c r="C31" s="5" t="s">
        <v>90</v>
      </c>
      <c r="D31" s="5" t="s">
        <v>2790</v>
      </c>
      <c r="E31" s="5" t="s">
        <v>2791</v>
      </c>
      <c r="F31" s="5" t="s">
        <v>2792</v>
      </c>
      <c r="G31" s="5" t="s">
        <v>2793</v>
      </c>
      <c r="J31" s="5" t="s">
        <v>3373</v>
      </c>
    </row>
    <row r="32" spans="1:10">
      <c r="A32" s="5">
        <v>31</v>
      </c>
      <c r="B32" s="5" t="s">
        <v>2682</v>
      </c>
      <c r="C32" s="5" t="s">
        <v>90</v>
      </c>
      <c r="D32" s="5" t="s">
        <v>2794</v>
      </c>
      <c r="E32" s="5" t="s">
        <v>2795</v>
      </c>
      <c r="F32" s="5" t="s">
        <v>2796</v>
      </c>
      <c r="G32" s="5" t="s">
        <v>2730</v>
      </c>
      <c r="J32" s="5" t="s">
        <v>3373</v>
      </c>
    </row>
    <row r="33" spans="1:10">
      <c r="A33" s="5">
        <v>32</v>
      </c>
      <c r="B33" s="5" t="s">
        <v>2682</v>
      </c>
      <c r="C33" s="5" t="s">
        <v>90</v>
      </c>
      <c r="D33" s="5" t="s">
        <v>2797</v>
      </c>
      <c r="E33" s="5" t="s">
        <v>2798</v>
      </c>
      <c r="F33" s="5" t="s">
        <v>2799</v>
      </c>
      <c r="G33" s="5" t="s">
        <v>2738</v>
      </c>
      <c r="J33" s="5" t="s">
        <v>3373</v>
      </c>
    </row>
    <row r="34" spans="1:10">
      <c r="A34" s="5">
        <v>33</v>
      </c>
      <c r="B34" s="5" t="s">
        <v>2682</v>
      </c>
      <c r="C34" s="5" t="s">
        <v>90</v>
      </c>
      <c r="D34" s="5" t="s">
        <v>2800</v>
      </c>
      <c r="E34" s="5" t="s">
        <v>2801</v>
      </c>
      <c r="F34" s="5" t="s">
        <v>2802</v>
      </c>
      <c r="G34" s="5" t="s">
        <v>2757</v>
      </c>
      <c r="H34" s="5" t="s">
        <v>2803</v>
      </c>
      <c r="J34" s="5" t="s">
        <v>3373</v>
      </c>
    </row>
    <row r="35" spans="1:10">
      <c r="A35" s="5">
        <v>34</v>
      </c>
      <c r="B35" s="5" t="s">
        <v>2682</v>
      </c>
      <c r="C35" s="5" t="s">
        <v>90</v>
      </c>
      <c r="D35" s="5" t="s">
        <v>2804</v>
      </c>
      <c r="E35" s="5" t="s">
        <v>2805</v>
      </c>
      <c r="F35" s="5" t="s">
        <v>2806</v>
      </c>
      <c r="G35" s="5" t="s">
        <v>2769</v>
      </c>
      <c r="J35" s="5" t="s">
        <v>3373</v>
      </c>
    </row>
    <row r="36" spans="1:10">
      <c r="A36" s="5">
        <v>35</v>
      </c>
      <c r="B36" s="5" t="s">
        <v>2682</v>
      </c>
      <c r="C36" s="5" t="s">
        <v>90</v>
      </c>
      <c r="D36" s="5" t="s">
        <v>2807</v>
      </c>
      <c r="E36" s="5" t="s">
        <v>2808</v>
      </c>
      <c r="F36" s="5" t="s">
        <v>2809</v>
      </c>
      <c r="G36" s="5" t="s">
        <v>2769</v>
      </c>
      <c r="J36" s="5" t="s">
        <v>3373</v>
      </c>
    </row>
    <row r="37" spans="1:10">
      <c r="A37" s="5">
        <v>36</v>
      </c>
      <c r="B37" s="5" t="s">
        <v>2682</v>
      </c>
      <c r="C37" s="5" t="s">
        <v>90</v>
      </c>
      <c r="D37" s="5" t="s">
        <v>2810</v>
      </c>
      <c r="E37" s="5" t="s">
        <v>2811</v>
      </c>
      <c r="F37" s="5" t="s">
        <v>2812</v>
      </c>
      <c r="G37" s="5" t="s">
        <v>2813</v>
      </c>
      <c r="J37" s="5" t="s">
        <v>3373</v>
      </c>
    </row>
    <row r="38" spans="1:10">
      <c r="A38" s="5">
        <v>37</v>
      </c>
      <c r="B38" s="5" t="s">
        <v>2682</v>
      </c>
      <c r="C38" s="5" t="s">
        <v>90</v>
      </c>
      <c r="D38" s="5" t="s">
        <v>2814</v>
      </c>
      <c r="E38" s="5" t="s">
        <v>2815</v>
      </c>
      <c r="F38" s="5" t="s">
        <v>2816</v>
      </c>
      <c r="G38" s="5" t="s">
        <v>2793</v>
      </c>
      <c r="J38" s="5" t="s">
        <v>3373</v>
      </c>
    </row>
    <row r="39" spans="1:10">
      <c r="A39" s="5">
        <v>38</v>
      </c>
      <c r="B39" s="5" t="s">
        <v>2682</v>
      </c>
      <c r="C39" s="5" t="s">
        <v>90</v>
      </c>
      <c r="D39" s="5" t="s">
        <v>2817</v>
      </c>
      <c r="E39" s="5" t="s">
        <v>2818</v>
      </c>
      <c r="F39" s="5" t="s">
        <v>2819</v>
      </c>
      <c r="G39" s="5" t="s">
        <v>2820</v>
      </c>
      <c r="J39" s="5" t="s">
        <v>3373</v>
      </c>
    </row>
    <row r="40" spans="1:10">
      <c r="A40" s="5">
        <v>39</v>
      </c>
      <c r="B40" s="5" t="s">
        <v>2682</v>
      </c>
      <c r="C40" s="5" t="s">
        <v>90</v>
      </c>
      <c r="D40" s="5" t="s">
        <v>2821</v>
      </c>
      <c r="E40" s="5" t="s">
        <v>2822</v>
      </c>
      <c r="F40" s="5" t="s">
        <v>2823</v>
      </c>
      <c r="G40" s="5" t="s">
        <v>2824</v>
      </c>
      <c r="J40" s="5" t="s">
        <v>3373</v>
      </c>
    </row>
    <row r="41" spans="1:10">
      <c r="A41" s="5">
        <v>40</v>
      </c>
      <c r="B41" s="5" t="s">
        <v>2682</v>
      </c>
      <c r="C41" s="5" t="s">
        <v>90</v>
      </c>
      <c r="D41" s="5" t="s">
        <v>2825</v>
      </c>
      <c r="E41" s="5" t="s">
        <v>2826</v>
      </c>
      <c r="F41" s="5" t="s">
        <v>2827</v>
      </c>
      <c r="G41" s="5" t="s">
        <v>2686</v>
      </c>
      <c r="H41" s="5" t="s">
        <v>2828</v>
      </c>
      <c r="J41" s="5" t="s">
        <v>3373</v>
      </c>
    </row>
    <row r="42" spans="1:10">
      <c r="A42" s="5">
        <v>41</v>
      </c>
      <c r="B42" s="5" t="s">
        <v>2682</v>
      </c>
      <c r="C42" s="5" t="s">
        <v>90</v>
      </c>
      <c r="D42" s="5" t="s">
        <v>2829</v>
      </c>
      <c r="E42" s="5" t="s">
        <v>2830</v>
      </c>
      <c r="F42" s="5" t="s">
        <v>2831</v>
      </c>
      <c r="G42" s="5" t="s">
        <v>2761</v>
      </c>
      <c r="J42" s="5" t="s">
        <v>3373</v>
      </c>
    </row>
    <row r="43" spans="1:10">
      <c r="A43" s="5">
        <v>42</v>
      </c>
      <c r="B43" s="5" t="s">
        <v>2682</v>
      </c>
      <c r="C43" s="5" t="s">
        <v>90</v>
      </c>
      <c r="D43" s="5" t="s">
        <v>2832</v>
      </c>
      <c r="E43" s="5" t="s">
        <v>2833</v>
      </c>
      <c r="F43" s="5" t="s">
        <v>2834</v>
      </c>
      <c r="G43" s="5" t="s">
        <v>2686</v>
      </c>
      <c r="J43" s="5" t="s">
        <v>3373</v>
      </c>
    </row>
    <row r="44" spans="1:10">
      <c r="A44" s="5">
        <v>43</v>
      </c>
      <c r="B44" s="5" t="s">
        <v>2682</v>
      </c>
      <c r="C44" s="5" t="s">
        <v>90</v>
      </c>
      <c r="D44" s="5" t="s">
        <v>2835</v>
      </c>
      <c r="E44" s="5" t="s">
        <v>2836</v>
      </c>
      <c r="F44" s="5" t="s">
        <v>2837</v>
      </c>
      <c r="G44" s="5" t="s">
        <v>2738</v>
      </c>
      <c r="J44" s="5" t="s">
        <v>3373</v>
      </c>
    </row>
    <row r="45" spans="1:10">
      <c r="A45" s="5">
        <v>44</v>
      </c>
      <c r="B45" s="5" t="s">
        <v>2682</v>
      </c>
      <c r="C45" s="5" t="s">
        <v>90</v>
      </c>
      <c r="D45" s="5" t="s">
        <v>2838</v>
      </c>
      <c r="E45" s="5" t="s">
        <v>2839</v>
      </c>
      <c r="F45" s="5" t="s">
        <v>2840</v>
      </c>
      <c r="G45" s="5" t="s">
        <v>2841</v>
      </c>
      <c r="J45" s="5" t="s">
        <v>3373</v>
      </c>
    </row>
    <row r="46" spans="1:10">
      <c r="A46" s="5">
        <v>45</v>
      </c>
      <c r="B46" s="5" t="s">
        <v>2682</v>
      </c>
      <c r="C46" s="5" t="s">
        <v>90</v>
      </c>
      <c r="D46" s="5" t="s">
        <v>2842</v>
      </c>
      <c r="E46" s="5" t="s">
        <v>2843</v>
      </c>
      <c r="F46" s="5" t="s">
        <v>2834</v>
      </c>
      <c r="G46" s="5" t="s">
        <v>2844</v>
      </c>
      <c r="J46" s="5" t="s">
        <v>3373</v>
      </c>
    </row>
    <row r="47" spans="1:10">
      <c r="A47" s="5">
        <v>46</v>
      </c>
      <c r="B47" s="5" t="s">
        <v>2682</v>
      </c>
      <c r="C47" s="5" t="s">
        <v>90</v>
      </c>
      <c r="D47" s="5" t="s">
        <v>2845</v>
      </c>
      <c r="E47" s="5" t="s">
        <v>2846</v>
      </c>
      <c r="F47" s="5" t="s">
        <v>2847</v>
      </c>
      <c r="G47" s="5" t="s">
        <v>2848</v>
      </c>
      <c r="J47" s="5" t="s">
        <v>3373</v>
      </c>
    </row>
    <row r="48" spans="1:10">
      <c r="A48" s="5">
        <v>47</v>
      </c>
      <c r="B48" s="5" t="s">
        <v>2682</v>
      </c>
      <c r="C48" s="5" t="s">
        <v>90</v>
      </c>
      <c r="D48" s="5" t="s">
        <v>2849</v>
      </c>
      <c r="E48" s="5" t="s">
        <v>2850</v>
      </c>
      <c r="F48" s="5" t="s">
        <v>2851</v>
      </c>
      <c r="G48" s="5" t="s">
        <v>2753</v>
      </c>
      <c r="J48" s="5" t="s">
        <v>3373</v>
      </c>
    </row>
    <row r="49" spans="1:10">
      <c r="A49" s="5">
        <v>48</v>
      </c>
      <c r="B49" s="5" t="s">
        <v>2682</v>
      </c>
      <c r="C49" s="5" t="s">
        <v>90</v>
      </c>
      <c r="D49" s="5" t="s">
        <v>2852</v>
      </c>
      <c r="E49" s="5" t="s">
        <v>2853</v>
      </c>
      <c r="F49" s="5" t="s">
        <v>2854</v>
      </c>
      <c r="G49" s="5" t="s">
        <v>2769</v>
      </c>
      <c r="J49" s="5" t="s">
        <v>3373</v>
      </c>
    </row>
    <row r="50" spans="1:10">
      <c r="A50" s="5">
        <v>49</v>
      </c>
      <c r="B50" s="5" t="s">
        <v>2682</v>
      </c>
      <c r="C50" s="5" t="s">
        <v>90</v>
      </c>
      <c r="D50" s="5" t="s">
        <v>2855</v>
      </c>
      <c r="E50" s="5" t="s">
        <v>2856</v>
      </c>
      <c r="F50" s="5" t="s">
        <v>2857</v>
      </c>
      <c r="G50" s="5" t="s">
        <v>2686</v>
      </c>
      <c r="J50" s="5" t="s">
        <v>3373</v>
      </c>
    </row>
    <row r="51" spans="1:10">
      <c r="A51" s="5">
        <v>50</v>
      </c>
      <c r="B51" s="5" t="s">
        <v>2682</v>
      </c>
      <c r="C51" s="5" t="s">
        <v>90</v>
      </c>
      <c r="D51" s="5" t="s">
        <v>2858</v>
      </c>
      <c r="E51" s="5" t="s">
        <v>2859</v>
      </c>
      <c r="F51" s="5" t="s">
        <v>2860</v>
      </c>
      <c r="G51" s="5" t="s">
        <v>2861</v>
      </c>
      <c r="J51" s="5" t="s">
        <v>3373</v>
      </c>
    </row>
    <row r="52" spans="1:10">
      <c r="A52" s="5">
        <v>51</v>
      </c>
      <c r="B52" s="5" t="s">
        <v>2682</v>
      </c>
      <c r="C52" s="5" t="s">
        <v>90</v>
      </c>
      <c r="D52" s="5" t="s">
        <v>2862</v>
      </c>
      <c r="E52" s="5" t="s">
        <v>2863</v>
      </c>
      <c r="F52" s="5" t="s">
        <v>2827</v>
      </c>
      <c r="G52" s="5" t="s">
        <v>2864</v>
      </c>
      <c r="J52" s="5" t="s">
        <v>3373</v>
      </c>
    </row>
    <row r="53" spans="1:10">
      <c r="A53" s="5">
        <v>52</v>
      </c>
      <c r="B53" s="5" t="s">
        <v>2682</v>
      </c>
      <c r="C53" s="5" t="s">
        <v>90</v>
      </c>
      <c r="D53" s="5" t="s">
        <v>2865</v>
      </c>
      <c r="E53" s="5" t="s">
        <v>2866</v>
      </c>
      <c r="F53" s="5" t="s">
        <v>2867</v>
      </c>
      <c r="G53" s="5" t="s">
        <v>2868</v>
      </c>
      <c r="J53" s="5" t="s">
        <v>3373</v>
      </c>
    </row>
    <row r="54" spans="1:10">
      <c r="A54" s="5">
        <v>53</v>
      </c>
      <c r="B54" s="5" t="s">
        <v>2682</v>
      </c>
      <c r="C54" s="5" t="s">
        <v>90</v>
      </c>
      <c r="D54" s="5" t="s">
        <v>2869</v>
      </c>
      <c r="E54" s="5" t="s">
        <v>2870</v>
      </c>
      <c r="F54" s="5" t="s">
        <v>2871</v>
      </c>
      <c r="G54" s="5" t="s">
        <v>2872</v>
      </c>
      <c r="J54" s="5" t="s">
        <v>3373</v>
      </c>
    </row>
    <row r="55" spans="1:10">
      <c r="A55" s="5">
        <v>54</v>
      </c>
      <c r="B55" s="5" t="s">
        <v>2682</v>
      </c>
      <c r="C55" s="5" t="s">
        <v>90</v>
      </c>
      <c r="D55" s="5" t="s">
        <v>2873</v>
      </c>
      <c r="E55" s="5" t="s">
        <v>2874</v>
      </c>
      <c r="F55" s="5" t="s">
        <v>2875</v>
      </c>
      <c r="G55" s="5" t="s">
        <v>2876</v>
      </c>
      <c r="J55" s="5" t="s">
        <v>3373</v>
      </c>
    </row>
    <row r="56" spans="1:10">
      <c r="A56" s="5">
        <v>55</v>
      </c>
      <c r="B56" s="5" t="s">
        <v>2682</v>
      </c>
      <c r="C56" s="5" t="s">
        <v>90</v>
      </c>
      <c r="D56" s="5" t="s">
        <v>2877</v>
      </c>
      <c r="E56" s="5" t="s">
        <v>2878</v>
      </c>
      <c r="F56" s="5" t="s">
        <v>2879</v>
      </c>
      <c r="G56" s="5" t="s">
        <v>2880</v>
      </c>
      <c r="J56" s="5" t="s">
        <v>3373</v>
      </c>
    </row>
    <row r="57" spans="1:10">
      <c r="A57" s="5">
        <v>56</v>
      </c>
      <c r="B57" s="5" t="s">
        <v>2682</v>
      </c>
      <c r="C57" s="5" t="s">
        <v>90</v>
      </c>
      <c r="D57" s="5" t="s">
        <v>2881</v>
      </c>
      <c r="E57" s="5" t="s">
        <v>2882</v>
      </c>
      <c r="F57" s="5" t="s">
        <v>2883</v>
      </c>
      <c r="G57" s="5" t="s">
        <v>2686</v>
      </c>
      <c r="J57" s="5" t="s">
        <v>3373</v>
      </c>
    </row>
    <row r="58" spans="1:10">
      <c r="A58" s="5">
        <v>57</v>
      </c>
      <c r="B58" s="5" t="s">
        <v>2682</v>
      </c>
      <c r="C58" s="5" t="s">
        <v>90</v>
      </c>
      <c r="D58" s="5" t="s">
        <v>2884</v>
      </c>
      <c r="E58" s="5" t="s">
        <v>2885</v>
      </c>
      <c r="F58" s="5" t="s">
        <v>2827</v>
      </c>
      <c r="G58" s="5" t="s">
        <v>2886</v>
      </c>
      <c r="J58" s="5" t="s">
        <v>3373</v>
      </c>
    </row>
    <row r="59" spans="1:10">
      <c r="A59" s="5">
        <v>58</v>
      </c>
      <c r="B59" s="5" t="s">
        <v>2682</v>
      </c>
      <c r="C59" s="5" t="s">
        <v>90</v>
      </c>
      <c r="D59" s="5" t="s">
        <v>2887</v>
      </c>
      <c r="E59" s="5" t="s">
        <v>2888</v>
      </c>
      <c r="F59" s="5" t="s">
        <v>2827</v>
      </c>
      <c r="G59" s="5" t="s">
        <v>2889</v>
      </c>
      <c r="J59" s="5" t="s">
        <v>3373</v>
      </c>
    </row>
    <row r="60" spans="1:10">
      <c r="A60" s="5">
        <v>59</v>
      </c>
      <c r="B60" s="5" t="s">
        <v>2682</v>
      </c>
      <c r="C60" s="5" t="s">
        <v>90</v>
      </c>
      <c r="D60" s="5" t="s">
        <v>2890</v>
      </c>
      <c r="E60" s="5" t="s">
        <v>2891</v>
      </c>
      <c r="F60" s="5" t="s">
        <v>2823</v>
      </c>
      <c r="G60" s="5" t="s">
        <v>2892</v>
      </c>
      <c r="J60" s="5" t="s">
        <v>3373</v>
      </c>
    </row>
    <row r="61" spans="1:10">
      <c r="A61" s="5">
        <v>60</v>
      </c>
      <c r="B61" s="5" t="s">
        <v>2682</v>
      </c>
      <c r="C61" s="5" t="s">
        <v>90</v>
      </c>
      <c r="D61" s="5" t="s">
        <v>2893</v>
      </c>
      <c r="E61" s="5" t="s">
        <v>2894</v>
      </c>
      <c r="F61" s="5" t="s">
        <v>2834</v>
      </c>
      <c r="G61" s="5" t="s">
        <v>2895</v>
      </c>
      <c r="J61" s="5" t="s">
        <v>3373</v>
      </c>
    </row>
    <row r="62" spans="1:10">
      <c r="A62" s="5">
        <v>61</v>
      </c>
      <c r="B62" s="5" t="s">
        <v>2682</v>
      </c>
      <c r="C62" s="5" t="s">
        <v>90</v>
      </c>
      <c r="D62" s="5" t="s">
        <v>2896</v>
      </c>
      <c r="E62" s="5" t="s">
        <v>2897</v>
      </c>
      <c r="F62" s="5" t="s">
        <v>2860</v>
      </c>
      <c r="G62" s="5" t="s">
        <v>2898</v>
      </c>
      <c r="J62" s="5" t="s">
        <v>3373</v>
      </c>
    </row>
    <row r="63" spans="1:10">
      <c r="A63" s="5">
        <v>62</v>
      </c>
      <c r="B63" s="5" t="s">
        <v>2682</v>
      </c>
      <c r="C63" s="5" t="s">
        <v>90</v>
      </c>
      <c r="D63" s="5" t="s">
        <v>2899</v>
      </c>
      <c r="E63" s="5" t="s">
        <v>2900</v>
      </c>
      <c r="F63" s="5" t="s">
        <v>2901</v>
      </c>
      <c r="G63" s="5" t="s">
        <v>2902</v>
      </c>
      <c r="J63" s="5" t="s">
        <v>3373</v>
      </c>
    </row>
    <row r="64" spans="1:10">
      <c r="A64" s="5">
        <v>63</v>
      </c>
      <c r="B64" s="5" t="s">
        <v>2682</v>
      </c>
      <c r="C64" s="5" t="s">
        <v>90</v>
      </c>
      <c r="D64" s="5" t="s">
        <v>2903</v>
      </c>
      <c r="E64" s="5" t="s">
        <v>2904</v>
      </c>
      <c r="F64" s="5" t="s">
        <v>2905</v>
      </c>
      <c r="G64" s="5" t="s">
        <v>2906</v>
      </c>
      <c r="J64" s="5" t="s">
        <v>3373</v>
      </c>
    </row>
    <row r="65" spans="1:10">
      <c r="A65" s="5">
        <v>64</v>
      </c>
      <c r="B65" s="5" t="s">
        <v>2682</v>
      </c>
      <c r="C65" s="5" t="s">
        <v>90</v>
      </c>
      <c r="D65" s="5" t="s">
        <v>2907</v>
      </c>
      <c r="E65" s="5" t="s">
        <v>2908</v>
      </c>
      <c r="F65" s="5" t="s">
        <v>2909</v>
      </c>
      <c r="G65" s="5" t="s">
        <v>2910</v>
      </c>
      <c r="J65" s="5" t="s">
        <v>3373</v>
      </c>
    </row>
    <row r="66" spans="1:10">
      <c r="A66" s="5">
        <v>65</v>
      </c>
      <c r="B66" s="5" t="s">
        <v>2682</v>
      </c>
      <c r="C66" s="5" t="s">
        <v>90</v>
      </c>
      <c r="D66" s="5" t="s">
        <v>2911</v>
      </c>
      <c r="E66" s="5" t="s">
        <v>2912</v>
      </c>
      <c r="F66" s="5" t="s">
        <v>2913</v>
      </c>
      <c r="G66" s="5" t="s">
        <v>2914</v>
      </c>
      <c r="J66" s="5" t="s">
        <v>3373</v>
      </c>
    </row>
    <row r="67" spans="1:10">
      <c r="A67" s="5">
        <v>66</v>
      </c>
      <c r="B67" s="5" t="s">
        <v>2682</v>
      </c>
      <c r="C67" s="5" t="s">
        <v>90</v>
      </c>
      <c r="D67" s="5" t="s">
        <v>2915</v>
      </c>
      <c r="E67" s="5" t="s">
        <v>2916</v>
      </c>
      <c r="F67" s="5" t="s">
        <v>2917</v>
      </c>
      <c r="G67" s="5" t="s">
        <v>2769</v>
      </c>
      <c r="J67" s="5" t="s">
        <v>3373</v>
      </c>
    </row>
    <row r="68" spans="1:10">
      <c r="A68" s="5">
        <v>67</v>
      </c>
      <c r="B68" s="5" t="s">
        <v>2682</v>
      </c>
      <c r="C68" s="5" t="s">
        <v>90</v>
      </c>
      <c r="D68" s="5" t="s">
        <v>2918</v>
      </c>
      <c r="E68" s="5" t="s">
        <v>2919</v>
      </c>
      <c r="F68" s="5" t="s">
        <v>2920</v>
      </c>
      <c r="G68" s="5" t="s">
        <v>2921</v>
      </c>
      <c r="J68" s="5" t="s">
        <v>3373</v>
      </c>
    </row>
    <row r="69" spans="1:10">
      <c r="A69" s="5">
        <v>68</v>
      </c>
      <c r="B69" s="5" t="s">
        <v>2682</v>
      </c>
      <c r="C69" s="5" t="s">
        <v>90</v>
      </c>
      <c r="D69" s="5" t="s">
        <v>2922</v>
      </c>
      <c r="E69" s="5" t="s">
        <v>2923</v>
      </c>
      <c r="F69" s="5" t="s">
        <v>2924</v>
      </c>
      <c r="G69" s="5" t="s">
        <v>2925</v>
      </c>
      <c r="J69" s="5" t="s">
        <v>3373</v>
      </c>
    </row>
    <row r="70" spans="1:10">
      <c r="A70" s="5">
        <v>69</v>
      </c>
      <c r="B70" s="5" t="s">
        <v>2682</v>
      </c>
      <c r="C70" s="5" t="s">
        <v>90</v>
      </c>
      <c r="D70" s="5" t="s">
        <v>2926</v>
      </c>
      <c r="E70" s="5" t="s">
        <v>2927</v>
      </c>
      <c r="F70" s="5" t="s">
        <v>2928</v>
      </c>
      <c r="G70" s="5" t="s">
        <v>2902</v>
      </c>
      <c r="J70" s="5" t="s">
        <v>3373</v>
      </c>
    </row>
    <row r="71" spans="1:10">
      <c r="A71" s="5">
        <v>70</v>
      </c>
      <c r="B71" s="5" t="s">
        <v>2682</v>
      </c>
      <c r="C71" s="5" t="s">
        <v>90</v>
      </c>
      <c r="D71" s="5" t="s">
        <v>2929</v>
      </c>
      <c r="E71" s="5" t="s">
        <v>2930</v>
      </c>
      <c r="F71" s="5" t="s">
        <v>2931</v>
      </c>
      <c r="G71" s="5" t="s">
        <v>2932</v>
      </c>
      <c r="J71" s="5" t="s">
        <v>3373</v>
      </c>
    </row>
    <row r="72" spans="1:10">
      <c r="A72" s="5">
        <v>71</v>
      </c>
      <c r="B72" s="5" t="s">
        <v>2682</v>
      </c>
      <c r="C72" s="5" t="s">
        <v>90</v>
      </c>
      <c r="D72" s="5" t="s">
        <v>2933</v>
      </c>
      <c r="E72" s="5" t="s">
        <v>2934</v>
      </c>
      <c r="F72" s="5" t="s">
        <v>2935</v>
      </c>
      <c r="G72" s="5" t="s">
        <v>2936</v>
      </c>
      <c r="J72" s="5" t="s">
        <v>3373</v>
      </c>
    </row>
    <row r="73" spans="1:10">
      <c r="A73" s="5">
        <v>72</v>
      </c>
      <c r="B73" s="5" t="s">
        <v>2682</v>
      </c>
      <c r="C73" s="5" t="s">
        <v>90</v>
      </c>
      <c r="D73" s="5" t="s">
        <v>2937</v>
      </c>
      <c r="E73" s="5" t="s">
        <v>2938</v>
      </c>
      <c r="F73" s="5" t="s">
        <v>2939</v>
      </c>
      <c r="G73" s="5" t="s">
        <v>2690</v>
      </c>
      <c r="J73" s="5" t="s">
        <v>3373</v>
      </c>
    </row>
    <row r="74" spans="1:10">
      <c r="A74" s="5">
        <v>73</v>
      </c>
      <c r="B74" s="5" t="s">
        <v>2682</v>
      </c>
      <c r="C74" s="5" t="s">
        <v>90</v>
      </c>
      <c r="D74" s="5" t="s">
        <v>2940</v>
      </c>
      <c r="E74" s="5" t="s">
        <v>2941</v>
      </c>
      <c r="F74" s="5" t="s">
        <v>2942</v>
      </c>
      <c r="G74" s="5" t="s">
        <v>2694</v>
      </c>
      <c r="J74" s="5" t="s">
        <v>3373</v>
      </c>
    </row>
    <row r="75" spans="1:10">
      <c r="A75" s="5">
        <v>74</v>
      </c>
      <c r="B75" s="5" t="s">
        <v>2682</v>
      </c>
      <c r="C75" s="5" t="s">
        <v>90</v>
      </c>
      <c r="D75" s="5" t="s">
        <v>2943</v>
      </c>
      <c r="E75" s="5" t="s">
        <v>2944</v>
      </c>
      <c r="F75" s="5" t="s">
        <v>2945</v>
      </c>
      <c r="G75" s="5" t="s">
        <v>2946</v>
      </c>
      <c r="J75" s="5" t="s">
        <v>3373</v>
      </c>
    </row>
    <row r="76" spans="1:10">
      <c r="A76" s="5">
        <v>75</v>
      </c>
      <c r="B76" s="5" t="s">
        <v>2682</v>
      </c>
      <c r="C76" s="5" t="s">
        <v>90</v>
      </c>
      <c r="D76" s="5" t="s">
        <v>2947</v>
      </c>
      <c r="E76" s="5" t="s">
        <v>2948</v>
      </c>
      <c r="F76" s="5" t="s">
        <v>2949</v>
      </c>
      <c r="G76" s="5" t="s">
        <v>2950</v>
      </c>
      <c r="J76" s="5" t="s">
        <v>3373</v>
      </c>
    </row>
    <row r="77" spans="1:10">
      <c r="A77" s="5">
        <v>76</v>
      </c>
      <c r="B77" s="5" t="s">
        <v>2682</v>
      </c>
      <c r="C77" s="5" t="s">
        <v>90</v>
      </c>
      <c r="D77" s="5" t="s">
        <v>2951</v>
      </c>
      <c r="E77" s="5" t="s">
        <v>2952</v>
      </c>
      <c r="F77" s="5" t="s">
        <v>2953</v>
      </c>
      <c r="G77" s="5" t="s">
        <v>2954</v>
      </c>
      <c r="J77" s="5" t="s">
        <v>3373</v>
      </c>
    </row>
    <row r="78" spans="1:10">
      <c r="A78" s="5">
        <v>77</v>
      </c>
      <c r="B78" s="5" t="s">
        <v>2682</v>
      </c>
      <c r="C78" s="5" t="s">
        <v>90</v>
      </c>
      <c r="D78" s="5" t="s">
        <v>2955</v>
      </c>
      <c r="E78" s="5" t="s">
        <v>2956</v>
      </c>
      <c r="F78" s="5" t="s">
        <v>2827</v>
      </c>
      <c r="G78" s="5" t="s">
        <v>2957</v>
      </c>
      <c r="J78" s="5" t="s">
        <v>3373</v>
      </c>
    </row>
    <row r="79" spans="1:10">
      <c r="A79" s="5">
        <v>78</v>
      </c>
      <c r="B79" s="5" t="s">
        <v>2682</v>
      </c>
      <c r="C79" s="5" t="s">
        <v>90</v>
      </c>
      <c r="D79" s="5" t="s">
        <v>2958</v>
      </c>
      <c r="E79" s="5" t="s">
        <v>2959</v>
      </c>
      <c r="F79" s="5" t="s">
        <v>2823</v>
      </c>
      <c r="G79" s="5" t="s">
        <v>2960</v>
      </c>
      <c r="J79" s="5" t="s">
        <v>3373</v>
      </c>
    </row>
    <row r="80" spans="1:10">
      <c r="A80" s="5">
        <v>79</v>
      </c>
      <c r="B80" s="5" t="s">
        <v>2682</v>
      </c>
      <c r="C80" s="5" t="s">
        <v>90</v>
      </c>
      <c r="D80" s="5" t="s">
        <v>2961</v>
      </c>
      <c r="E80" s="5" t="s">
        <v>2962</v>
      </c>
      <c r="F80" s="5" t="s">
        <v>2963</v>
      </c>
      <c r="G80" s="5" t="s">
        <v>2730</v>
      </c>
      <c r="J80" s="5" t="s">
        <v>3373</v>
      </c>
    </row>
    <row r="81" spans="1:10">
      <c r="A81" s="5">
        <v>80</v>
      </c>
      <c r="B81" s="5" t="s">
        <v>2682</v>
      </c>
      <c r="C81" s="5" t="s">
        <v>90</v>
      </c>
      <c r="D81" s="5" t="s">
        <v>2964</v>
      </c>
      <c r="E81" s="5" t="s">
        <v>2965</v>
      </c>
      <c r="F81" s="5" t="s">
        <v>2966</v>
      </c>
      <c r="G81" s="5" t="s">
        <v>2868</v>
      </c>
      <c r="J81" s="5" t="s">
        <v>3373</v>
      </c>
    </row>
    <row r="82" spans="1:10">
      <c r="A82" s="5">
        <v>81</v>
      </c>
      <c r="B82" s="5" t="s">
        <v>2682</v>
      </c>
      <c r="C82" s="5" t="s">
        <v>90</v>
      </c>
      <c r="D82" s="5" t="s">
        <v>2967</v>
      </c>
      <c r="E82" s="5" t="s">
        <v>2968</v>
      </c>
      <c r="F82" s="5" t="s">
        <v>2969</v>
      </c>
      <c r="G82" s="5" t="s">
        <v>2757</v>
      </c>
      <c r="J82" s="5" t="s">
        <v>3373</v>
      </c>
    </row>
    <row r="83" spans="1:10">
      <c r="A83" s="5">
        <v>82</v>
      </c>
      <c r="B83" s="5" t="s">
        <v>2682</v>
      </c>
      <c r="C83" s="5" t="s">
        <v>90</v>
      </c>
      <c r="D83" s="5" t="s">
        <v>2970</v>
      </c>
      <c r="E83" s="5" t="s">
        <v>2971</v>
      </c>
      <c r="F83" s="5" t="s">
        <v>2972</v>
      </c>
      <c r="G83" s="5" t="s">
        <v>2769</v>
      </c>
      <c r="J83" s="5" t="s">
        <v>3373</v>
      </c>
    </row>
    <row r="84" spans="1:10">
      <c r="A84" s="5">
        <v>83</v>
      </c>
      <c r="B84" s="5" t="s">
        <v>2682</v>
      </c>
      <c r="C84" s="5" t="s">
        <v>90</v>
      </c>
      <c r="D84" s="5" t="s">
        <v>2973</v>
      </c>
      <c r="E84" s="5" t="s">
        <v>2974</v>
      </c>
      <c r="F84" s="5" t="s">
        <v>2975</v>
      </c>
      <c r="G84" s="5" t="s">
        <v>2769</v>
      </c>
      <c r="J84" s="5" t="s">
        <v>3373</v>
      </c>
    </row>
    <row r="85" spans="1:10">
      <c r="A85" s="5">
        <v>84</v>
      </c>
      <c r="B85" s="5" t="s">
        <v>2682</v>
      </c>
      <c r="C85" s="5" t="s">
        <v>90</v>
      </c>
      <c r="D85" s="5" t="s">
        <v>2976</v>
      </c>
      <c r="E85" s="5" t="s">
        <v>2974</v>
      </c>
      <c r="F85" s="5" t="s">
        <v>2975</v>
      </c>
      <c r="G85" s="5" t="s">
        <v>2757</v>
      </c>
      <c r="J85" s="5" t="s">
        <v>3373</v>
      </c>
    </row>
    <row r="86" spans="1:10">
      <c r="A86" s="5">
        <v>85</v>
      </c>
      <c r="B86" s="5" t="s">
        <v>2682</v>
      </c>
      <c r="C86" s="5" t="s">
        <v>90</v>
      </c>
      <c r="D86" s="5" t="s">
        <v>2977</v>
      </c>
      <c r="E86" s="5" t="s">
        <v>2978</v>
      </c>
      <c r="F86" s="5" t="s">
        <v>2979</v>
      </c>
      <c r="G86" s="5" t="s">
        <v>2686</v>
      </c>
      <c r="J86" s="5" t="s">
        <v>3373</v>
      </c>
    </row>
    <row r="87" spans="1:10">
      <c r="A87" s="5">
        <v>86</v>
      </c>
      <c r="B87" s="5" t="s">
        <v>2682</v>
      </c>
      <c r="C87" s="5" t="s">
        <v>90</v>
      </c>
      <c r="D87" s="5" t="s">
        <v>2980</v>
      </c>
      <c r="E87" s="5" t="s">
        <v>2981</v>
      </c>
      <c r="F87" s="5" t="s">
        <v>2982</v>
      </c>
      <c r="G87" s="5" t="s">
        <v>2876</v>
      </c>
      <c r="J87" s="5" t="s">
        <v>3373</v>
      </c>
    </row>
    <row r="88" spans="1:10">
      <c r="A88" s="5">
        <v>87</v>
      </c>
      <c r="B88" s="5" t="s">
        <v>2682</v>
      </c>
      <c r="C88" s="5" t="s">
        <v>90</v>
      </c>
      <c r="D88" s="5" t="s">
        <v>2983</v>
      </c>
      <c r="E88" s="5" t="s">
        <v>2984</v>
      </c>
      <c r="F88" s="5" t="s">
        <v>2985</v>
      </c>
      <c r="G88" s="5" t="s">
        <v>2709</v>
      </c>
      <c r="J88" s="5" t="s">
        <v>3373</v>
      </c>
    </row>
    <row r="89" spans="1:10">
      <c r="A89" s="5">
        <v>88</v>
      </c>
      <c r="B89" s="5" t="s">
        <v>2682</v>
      </c>
      <c r="C89" s="5" t="s">
        <v>90</v>
      </c>
      <c r="D89" s="5" t="s">
        <v>2986</v>
      </c>
      <c r="E89" s="5" t="s">
        <v>2987</v>
      </c>
      <c r="F89" s="5" t="s">
        <v>2988</v>
      </c>
      <c r="G89" s="5" t="s">
        <v>2925</v>
      </c>
      <c r="J89" s="5" t="s">
        <v>3373</v>
      </c>
    </row>
    <row r="90" spans="1:10">
      <c r="A90" s="5">
        <v>89</v>
      </c>
      <c r="B90" s="5" t="s">
        <v>2682</v>
      </c>
      <c r="C90" s="5" t="s">
        <v>90</v>
      </c>
      <c r="D90" s="5" t="s">
        <v>2989</v>
      </c>
      <c r="E90" s="5" t="s">
        <v>2990</v>
      </c>
      <c r="F90" s="5" t="s">
        <v>2991</v>
      </c>
      <c r="G90" s="5" t="s">
        <v>2876</v>
      </c>
      <c r="J90" s="5" t="s">
        <v>3373</v>
      </c>
    </row>
    <row r="91" spans="1:10">
      <c r="A91" s="5">
        <v>90</v>
      </c>
      <c r="B91" s="5" t="s">
        <v>2682</v>
      </c>
      <c r="C91" s="5" t="s">
        <v>90</v>
      </c>
      <c r="D91" s="5" t="s">
        <v>2992</v>
      </c>
      <c r="E91" s="5" t="s">
        <v>2993</v>
      </c>
      <c r="F91" s="5" t="s">
        <v>2994</v>
      </c>
      <c r="G91" s="5" t="s">
        <v>2995</v>
      </c>
      <c r="J91" s="5" t="s">
        <v>3373</v>
      </c>
    </row>
    <row r="92" spans="1:10">
      <c r="A92" s="5">
        <v>91</v>
      </c>
      <c r="B92" s="5" t="s">
        <v>2682</v>
      </c>
      <c r="C92" s="5" t="s">
        <v>90</v>
      </c>
      <c r="D92" s="5" t="s">
        <v>2996</v>
      </c>
      <c r="E92" s="5" t="s">
        <v>2997</v>
      </c>
      <c r="F92" s="5" t="s">
        <v>2998</v>
      </c>
      <c r="G92" s="5" t="s">
        <v>2686</v>
      </c>
      <c r="J92" s="5" t="s">
        <v>3373</v>
      </c>
    </row>
    <row r="93" spans="1:10">
      <c r="A93" s="5">
        <v>92</v>
      </c>
      <c r="B93" s="5" t="s">
        <v>2682</v>
      </c>
      <c r="C93" s="5" t="s">
        <v>90</v>
      </c>
      <c r="D93" s="5" t="s">
        <v>2999</v>
      </c>
      <c r="E93" s="5" t="s">
        <v>3000</v>
      </c>
      <c r="F93" s="5" t="s">
        <v>3001</v>
      </c>
      <c r="G93" s="5" t="s">
        <v>3002</v>
      </c>
      <c r="J93" s="5" t="s">
        <v>3373</v>
      </c>
    </row>
    <row r="94" spans="1:10">
      <c r="A94" s="5">
        <v>93</v>
      </c>
      <c r="B94" s="5" t="s">
        <v>2682</v>
      </c>
      <c r="C94" s="5" t="s">
        <v>90</v>
      </c>
      <c r="D94" s="5" t="s">
        <v>3003</v>
      </c>
      <c r="E94" s="5" t="s">
        <v>3004</v>
      </c>
      <c r="F94" s="5" t="s">
        <v>3005</v>
      </c>
      <c r="G94" s="5" t="s">
        <v>2686</v>
      </c>
      <c r="J94" s="5" t="s">
        <v>3373</v>
      </c>
    </row>
    <row r="95" spans="1:10">
      <c r="A95" s="5">
        <v>94</v>
      </c>
      <c r="B95" s="5" t="s">
        <v>2682</v>
      </c>
      <c r="C95" s="5" t="s">
        <v>90</v>
      </c>
      <c r="D95" s="5" t="s">
        <v>3006</v>
      </c>
      <c r="E95" s="5" t="s">
        <v>3007</v>
      </c>
      <c r="F95" s="5" t="s">
        <v>3008</v>
      </c>
      <c r="G95" s="5" t="s">
        <v>2757</v>
      </c>
      <c r="H95" s="5" t="s">
        <v>3009</v>
      </c>
      <c r="J95" s="5" t="s">
        <v>3373</v>
      </c>
    </row>
    <row r="96" spans="1:10">
      <c r="A96" s="5">
        <v>95</v>
      </c>
      <c r="B96" s="5" t="s">
        <v>2682</v>
      </c>
      <c r="C96" s="5" t="s">
        <v>90</v>
      </c>
      <c r="D96" s="5" t="s">
        <v>3010</v>
      </c>
      <c r="E96" s="5" t="s">
        <v>3011</v>
      </c>
      <c r="F96" s="5" t="s">
        <v>3012</v>
      </c>
      <c r="G96" s="5" t="s">
        <v>3013</v>
      </c>
      <c r="J96" s="5" t="s">
        <v>3373</v>
      </c>
    </row>
    <row r="97" spans="1:10">
      <c r="A97" s="5">
        <v>96</v>
      </c>
      <c r="B97" s="5" t="s">
        <v>2682</v>
      </c>
      <c r="C97" s="5" t="s">
        <v>90</v>
      </c>
      <c r="D97" s="5" t="s">
        <v>3014</v>
      </c>
      <c r="E97" s="5" t="s">
        <v>3015</v>
      </c>
      <c r="F97" s="5" t="s">
        <v>3016</v>
      </c>
      <c r="G97" s="5" t="s">
        <v>2757</v>
      </c>
      <c r="J97" s="5" t="s">
        <v>3373</v>
      </c>
    </row>
    <row r="98" spans="1:10">
      <c r="A98" s="5">
        <v>97</v>
      </c>
      <c r="B98" s="5" t="s">
        <v>2682</v>
      </c>
      <c r="C98" s="5" t="s">
        <v>90</v>
      </c>
      <c r="D98" s="5" t="s">
        <v>3017</v>
      </c>
      <c r="E98" s="5" t="s">
        <v>3018</v>
      </c>
      <c r="F98" s="5" t="s">
        <v>3019</v>
      </c>
      <c r="G98" s="5" t="s">
        <v>3020</v>
      </c>
      <c r="J98" s="5" t="s">
        <v>3373</v>
      </c>
    </row>
    <row r="99" spans="1:10">
      <c r="A99" s="5">
        <v>98</v>
      </c>
      <c r="B99" s="5" t="s">
        <v>2682</v>
      </c>
      <c r="C99" s="5" t="s">
        <v>90</v>
      </c>
      <c r="D99" s="5" t="s">
        <v>3021</v>
      </c>
      <c r="E99" s="5" t="s">
        <v>3022</v>
      </c>
      <c r="F99" s="5" t="s">
        <v>3023</v>
      </c>
      <c r="G99" s="5" t="s">
        <v>2813</v>
      </c>
      <c r="J99" s="5" t="s">
        <v>3373</v>
      </c>
    </row>
    <row r="100" spans="1:10">
      <c r="A100" s="5">
        <v>99</v>
      </c>
      <c r="B100" s="5" t="s">
        <v>2682</v>
      </c>
      <c r="C100" s="5" t="s">
        <v>90</v>
      </c>
      <c r="D100" s="5" t="s">
        <v>3024</v>
      </c>
      <c r="E100" s="5" t="s">
        <v>3025</v>
      </c>
      <c r="F100" s="5" t="s">
        <v>3026</v>
      </c>
      <c r="G100" s="5" t="s">
        <v>2730</v>
      </c>
      <c r="J100" s="5" t="s">
        <v>3373</v>
      </c>
    </row>
    <row r="101" spans="1:10">
      <c r="A101" s="5">
        <v>100</v>
      </c>
      <c r="B101" s="5" t="s">
        <v>2682</v>
      </c>
      <c r="C101" s="5" t="s">
        <v>90</v>
      </c>
      <c r="D101" s="5" t="s">
        <v>3027</v>
      </c>
      <c r="E101" s="5" t="s">
        <v>3028</v>
      </c>
      <c r="F101" s="5" t="s">
        <v>3029</v>
      </c>
      <c r="G101" s="5" t="s">
        <v>2690</v>
      </c>
      <c r="J101" s="5" t="s">
        <v>3373</v>
      </c>
    </row>
    <row r="102" spans="1:10">
      <c r="A102" s="5">
        <v>101</v>
      </c>
      <c r="B102" s="5" t="s">
        <v>2682</v>
      </c>
      <c r="C102" s="5" t="s">
        <v>90</v>
      </c>
      <c r="D102" s="5" t="s">
        <v>3030</v>
      </c>
      <c r="E102" s="5" t="s">
        <v>3031</v>
      </c>
      <c r="F102" s="5" t="s">
        <v>3032</v>
      </c>
      <c r="G102" s="5" t="s">
        <v>2713</v>
      </c>
      <c r="J102" s="5" t="s">
        <v>3373</v>
      </c>
    </row>
    <row r="103" spans="1:10">
      <c r="A103" s="5">
        <v>102</v>
      </c>
      <c r="B103" s="5" t="s">
        <v>2682</v>
      </c>
      <c r="C103" s="5" t="s">
        <v>90</v>
      </c>
      <c r="D103" s="5" t="s">
        <v>3033</v>
      </c>
      <c r="E103" s="5" t="s">
        <v>3034</v>
      </c>
      <c r="F103" s="5" t="s">
        <v>3035</v>
      </c>
      <c r="G103" s="5" t="s">
        <v>3036</v>
      </c>
      <c r="J103" s="5" t="s">
        <v>3373</v>
      </c>
    </row>
    <row r="104" spans="1:10">
      <c r="A104" s="5">
        <v>103</v>
      </c>
      <c r="B104" s="5" t="s">
        <v>2682</v>
      </c>
      <c r="C104" s="5" t="s">
        <v>90</v>
      </c>
      <c r="D104" s="5" t="s">
        <v>3037</v>
      </c>
      <c r="E104" s="5" t="s">
        <v>3038</v>
      </c>
      <c r="F104" s="5" t="s">
        <v>3039</v>
      </c>
      <c r="G104" s="5" t="s">
        <v>3040</v>
      </c>
      <c r="J104" s="5" t="s">
        <v>3373</v>
      </c>
    </row>
    <row r="105" spans="1:10">
      <c r="A105" s="5">
        <v>104</v>
      </c>
      <c r="B105" s="5" t="s">
        <v>2682</v>
      </c>
      <c r="C105" s="5" t="s">
        <v>90</v>
      </c>
      <c r="D105" s="5" t="s">
        <v>3041</v>
      </c>
      <c r="E105" s="5" t="s">
        <v>3042</v>
      </c>
      <c r="F105" s="5" t="s">
        <v>3043</v>
      </c>
      <c r="G105" s="5" t="s">
        <v>2686</v>
      </c>
      <c r="H105" s="5" t="s">
        <v>3044</v>
      </c>
      <c r="J105" s="5" t="s">
        <v>3373</v>
      </c>
    </row>
    <row r="106" spans="1:10">
      <c r="A106" s="5">
        <v>105</v>
      </c>
      <c r="B106" s="5" t="s">
        <v>2682</v>
      </c>
      <c r="C106" s="5" t="s">
        <v>90</v>
      </c>
      <c r="D106" s="5" t="s">
        <v>3045</v>
      </c>
      <c r="E106" s="5" t="s">
        <v>3046</v>
      </c>
      <c r="F106" s="5" t="s">
        <v>3047</v>
      </c>
      <c r="G106" s="5" t="s">
        <v>2753</v>
      </c>
      <c r="J106" s="5" t="s">
        <v>3373</v>
      </c>
    </row>
    <row r="107" spans="1:10">
      <c r="A107" s="5">
        <v>106</v>
      </c>
      <c r="B107" s="5" t="s">
        <v>2682</v>
      </c>
      <c r="C107" s="5" t="s">
        <v>90</v>
      </c>
      <c r="D107" s="5" t="s">
        <v>3048</v>
      </c>
      <c r="E107" s="5" t="s">
        <v>3049</v>
      </c>
      <c r="F107" s="5" t="s">
        <v>3050</v>
      </c>
      <c r="G107" s="5" t="s">
        <v>2690</v>
      </c>
      <c r="J107" s="5" t="s">
        <v>3373</v>
      </c>
    </row>
    <row r="108" spans="1:10">
      <c r="A108" s="5">
        <v>107</v>
      </c>
      <c r="B108" s="5" t="s">
        <v>2682</v>
      </c>
      <c r="C108" s="5" t="s">
        <v>90</v>
      </c>
      <c r="D108" s="5" t="s">
        <v>3051</v>
      </c>
      <c r="E108" s="5" t="s">
        <v>3052</v>
      </c>
      <c r="F108" s="5" t="s">
        <v>3053</v>
      </c>
      <c r="G108" s="5" t="s">
        <v>2738</v>
      </c>
      <c r="H108" s="5" t="s">
        <v>3054</v>
      </c>
      <c r="J108" s="5" t="s">
        <v>3373</v>
      </c>
    </row>
    <row r="109" spans="1:10">
      <c r="A109" s="5">
        <v>108</v>
      </c>
      <c r="B109" s="5" t="s">
        <v>2682</v>
      </c>
      <c r="C109" s="5" t="s">
        <v>90</v>
      </c>
      <c r="D109" s="5" t="s">
        <v>3055</v>
      </c>
      <c r="E109" s="5" t="s">
        <v>3056</v>
      </c>
      <c r="F109" s="5" t="s">
        <v>3057</v>
      </c>
      <c r="G109" s="5" t="s">
        <v>2761</v>
      </c>
      <c r="J109" s="5" t="s">
        <v>3373</v>
      </c>
    </row>
    <row r="110" spans="1:10">
      <c r="A110" s="5">
        <v>109</v>
      </c>
      <c r="B110" s="5" t="s">
        <v>2682</v>
      </c>
      <c r="C110" s="5" t="s">
        <v>90</v>
      </c>
      <c r="D110" s="5" t="s">
        <v>3058</v>
      </c>
      <c r="E110" s="5" t="s">
        <v>3059</v>
      </c>
      <c r="F110" s="5" t="s">
        <v>3060</v>
      </c>
      <c r="G110" s="5" t="s">
        <v>2761</v>
      </c>
      <c r="J110" s="5" t="s">
        <v>3373</v>
      </c>
    </row>
    <row r="111" spans="1:10">
      <c r="A111" s="5">
        <v>110</v>
      </c>
      <c r="B111" s="5" t="s">
        <v>2682</v>
      </c>
      <c r="C111" s="5" t="s">
        <v>90</v>
      </c>
      <c r="D111" s="5" t="s">
        <v>3061</v>
      </c>
      <c r="E111" s="5" t="s">
        <v>3062</v>
      </c>
      <c r="F111" s="5" t="s">
        <v>3063</v>
      </c>
      <c r="G111" s="5" t="s">
        <v>2932</v>
      </c>
      <c r="J111" s="5" t="s">
        <v>3373</v>
      </c>
    </row>
    <row r="112" spans="1:10">
      <c r="A112" s="5">
        <v>111</v>
      </c>
      <c r="B112" s="5" t="s">
        <v>2682</v>
      </c>
      <c r="C112" s="5" t="s">
        <v>90</v>
      </c>
      <c r="D112" s="5" t="s">
        <v>3064</v>
      </c>
      <c r="E112" s="5" t="s">
        <v>3065</v>
      </c>
      <c r="F112" s="5" t="s">
        <v>3066</v>
      </c>
      <c r="G112" s="5" t="s">
        <v>3067</v>
      </c>
      <c r="J112" s="5" t="s">
        <v>3373</v>
      </c>
    </row>
    <row r="113" spans="1:10">
      <c r="A113" s="5">
        <v>112</v>
      </c>
      <c r="B113" s="5" t="s">
        <v>2682</v>
      </c>
      <c r="C113" s="5" t="s">
        <v>90</v>
      </c>
      <c r="D113" s="5" t="s">
        <v>3068</v>
      </c>
      <c r="E113" s="5" t="s">
        <v>3065</v>
      </c>
      <c r="F113" s="5" t="s">
        <v>3069</v>
      </c>
      <c r="G113" s="5" t="s">
        <v>3036</v>
      </c>
      <c r="J113" s="5" t="s">
        <v>3373</v>
      </c>
    </row>
    <row r="114" spans="1:10">
      <c r="A114" s="5">
        <v>113</v>
      </c>
      <c r="B114" s="5" t="s">
        <v>2682</v>
      </c>
      <c r="C114" s="5" t="s">
        <v>90</v>
      </c>
      <c r="D114" s="5" t="s">
        <v>3070</v>
      </c>
      <c r="E114" s="5" t="s">
        <v>3071</v>
      </c>
      <c r="F114" s="5" t="s">
        <v>3072</v>
      </c>
      <c r="G114" s="5" t="s">
        <v>3040</v>
      </c>
      <c r="J114" s="5" t="s">
        <v>3373</v>
      </c>
    </row>
    <row r="115" spans="1:10">
      <c r="A115" s="5">
        <v>114</v>
      </c>
      <c r="B115" s="5" t="s">
        <v>2682</v>
      </c>
      <c r="C115" s="5" t="s">
        <v>90</v>
      </c>
      <c r="D115" s="5" t="s">
        <v>3073</v>
      </c>
      <c r="E115" s="5" t="s">
        <v>3074</v>
      </c>
      <c r="F115" s="5" t="s">
        <v>3075</v>
      </c>
      <c r="G115" s="5" t="s">
        <v>2757</v>
      </c>
      <c r="J115" s="5" t="s">
        <v>3373</v>
      </c>
    </row>
    <row r="116" spans="1:10">
      <c r="A116" s="5">
        <v>115</v>
      </c>
      <c r="B116" s="5" t="s">
        <v>2682</v>
      </c>
      <c r="C116" s="5" t="s">
        <v>90</v>
      </c>
      <c r="D116" s="5" t="s">
        <v>3076</v>
      </c>
      <c r="E116" s="5" t="s">
        <v>3077</v>
      </c>
      <c r="F116" s="5" t="s">
        <v>3078</v>
      </c>
      <c r="G116" s="5" t="s">
        <v>2757</v>
      </c>
      <c r="J116" s="5" t="s">
        <v>3373</v>
      </c>
    </row>
    <row r="117" spans="1:10">
      <c r="A117" s="5">
        <v>116</v>
      </c>
      <c r="B117" s="5" t="s">
        <v>2682</v>
      </c>
      <c r="C117" s="5" t="s">
        <v>90</v>
      </c>
      <c r="D117" s="5" t="s">
        <v>3079</v>
      </c>
      <c r="E117" s="5" t="s">
        <v>3080</v>
      </c>
      <c r="F117" s="5" t="s">
        <v>3081</v>
      </c>
      <c r="G117" s="5" t="s">
        <v>2769</v>
      </c>
      <c r="J117" s="5" t="s">
        <v>3373</v>
      </c>
    </row>
    <row r="118" spans="1:10">
      <c r="A118" s="5">
        <v>117</v>
      </c>
      <c r="B118" s="5" t="s">
        <v>2682</v>
      </c>
      <c r="C118" s="5" t="s">
        <v>90</v>
      </c>
      <c r="D118" s="5" t="s">
        <v>3082</v>
      </c>
      <c r="E118" s="5" t="s">
        <v>3083</v>
      </c>
      <c r="F118" s="5" t="s">
        <v>3084</v>
      </c>
      <c r="G118" s="5" t="s">
        <v>2749</v>
      </c>
      <c r="H118" s="5" t="s">
        <v>3085</v>
      </c>
      <c r="J118" s="5" t="s">
        <v>3373</v>
      </c>
    </row>
    <row r="119" spans="1:10">
      <c r="A119" s="5">
        <v>118</v>
      </c>
      <c r="B119" s="5" t="s">
        <v>2682</v>
      </c>
      <c r="C119" s="5" t="s">
        <v>90</v>
      </c>
      <c r="D119" s="5" t="s">
        <v>3086</v>
      </c>
      <c r="E119" s="5" t="s">
        <v>3087</v>
      </c>
      <c r="F119" s="5" t="s">
        <v>3088</v>
      </c>
      <c r="G119" s="5" t="s">
        <v>2686</v>
      </c>
      <c r="J119" s="5" t="s">
        <v>3373</v>
      </c>
    </row>
    <row r="120" spans="1:10">
      <c r="A120" s="5">
        <v>119</v>
      </c>
      <c r="B120" s="5" t="s">
        <v>2682</v>
      </c>
      <c r="C120" s="5" t="s">
        <v>90</v>
      </c>
      <c r="D120" s="5" t="s">
        <v>3089</v>
      </c>
      <c r="E120" s="5" t="s">
        <v>3090</v>
      </c>
      <c r="F120" s="5" t="s">
        <v>3091</v>
      </c>
      <c r="G120" s="5" t="s">
        <v>2769</v>
      </c>
      <c r="J120" s="5" t="s">
        <v>3373</v>
      </c>
    </row>
    <row r="121" spans="1:10">
      <c r="A121" s="5">
        <v>120</v>
      </c>
      <c r="B121" s="5" t="s">
        <v>2682</v>
      </c>
      <c r="C121" s="5" t="s">
        <v>90</v>
      </c>
      <c r="D121" s="5" t="s">
        <v>3092</v>
      </c>
      <c r="E121" s="5" t="s">
        <v>3093</v>
      </c>
      <c r="F121" s="5" t="s">
        <v>3094</v>
      </c>
      <c r="G121" s="5" t="s">
        <v>3095</v>
      </c>
      <c r="H121" s="5" t="s">
        <v>3096</v>
      </c>
      <c r="J121" s="5" t="s">
        <v>3373</v>
      </c>
    </row>
    <row r="122" spans="1:10">
      <c r="A122" s="5">
        <v>121</v>
      </c>
      <c r="B122" s="5" t="s">
        <v>2682</v>
      </c>
      <c r="C122" s="5" t="s">
        <v>90</v>
      </c>
      <c r="D122" s="5" t="s">
        <v>3097</v>
      </c>
      <c r="E122" s="5" t="s">
        <v>3098</v>
      </c>
      <c r="F122" s="5" t="s">
        <v>3099</v>
      </c>
      <c r="G122" s="5" t="s">
        <v>2686</v>
      </c>
      <c r="J122" s="5" t="s">
        <v>3373</v>
      </c>
    </row>
    <row r="123" spans="1:10">
      <c r="A123" s="5">
        <v>122</v>
      </c>
      <c r="B123" s="5" t="s">
        <v>2682</v>
      </c>
      <c r="C123" s="5" t="s">
        <v>90</v>
      </c>
      <c r="D123" s="5" t="s">
        <v>3100</v>
      </c>
      <c r="E123" s="5" t="s">
        <v>3101</v>
      </c>
      <c r="F123" s="5" t="s">
        <v>3102</v>
      </c>
      <c r="G123" s="5" t="s">
        <v>3103</v>
      </c>
      <c r="J123" s="5" t="s">
        <v>3373</v>
      </c>
    </row>
    <row r="124" spans="1:10">
      <c r="A124" s="5">
        <v>123</v>
      </c>
      <c r="B124" s="5" t="s">
        <v>2682</v>
      </c>
      <c r="C124" s="5" t="s">
        <v>90</v>
      </c>
      <c r="D124" s="5" t="s">
        <v>3104</v>
      </c>
      <c r="E124" s="5" t="s">
        <v>3105</v>
      </c>
      <c r="F124" s="5" t="s">
        <v>3106</v>
      </c>
      <c r="G124" s="5" t="s">
        <v>3103</v>
      </c>
      <c r="J124" s="5" t="s">
        <v>3373</v>
      </c>
    </row>
    <row r="125" spans="1:10">
      <c r="A125" s="5">
        <v>124</v>
      </c>
      <c r="B125" s="5" t="s">
        <v>2682</v>
      </c>
      <c r="C125" s="5" t="s">
        <v>90</v>
      </c>
      <c r="D125" s="5" t="s">
        <v>3107</v>
      </c>
      <c r="E125" s="5" t="s">
        <v>3108</v>
      </c>
      <c r="F125" s="5" t="s">
        <v>3109</v>
      </c>
      <c r="G125" s="5" t="s">
        <v>2936</v>
      </c>
      <c r="J125" s="5" t="s">
        <v>3373</v>
      </c>
    </row>
    <row r="126" spans="1:10">
      <c r="A126" s="5">
        <v>125</v>
      </c>
      <c r="B126" s="5" t="s">
        <v>2682</v>
      </c>
      <c r="C126" s="5" t="s">
        <v>90</v>
      </c>
      <c r="D126" s="5" t="s">
        <v>3110</v>
      </c>
      <c r="E126" s="5" t="s">
        <v>3111</v>
      </c>
      <c r="F126" s="5" t="s">
        <v>3112</v>
      </c>
      <c r="G126" s="5" t="s">
        <v>2753</v>
      </c>
      <c r="J126" s="5" t="s">
        <v>3373</v>
      </c>
    </row>
    <row r="127" spans="1:10">
      <c r="A127" s="5">
        <v>126</v>
      </c>
      <c r="B127" s="5" t="s">
        <v>2682</v>
      </c>
      <c r="C127" s="5" t="s">
        <v>90</v>
      </c>
      <c r="D127" s="5" t="s">
        <v>3113</v>
      </c>
      <c r="E127" s="5" t="s">
        <v>3114</v>
      </c>
      <c r="F127" s="5" t="s">
        <v>3115</v>
      </c>
      <c r="G127" s="5" t="s">
        <v>2906</v>
      </c>
      <c r="J127" s="5" t="s">
        <v>3373</v>
      </c>
    </row>
    <row r="128" spans="1:10">
      <c r="A128" s="5">
        <v>127</v>
      </c>
      <c r="B128" s="5" t="s">
        <v>2682</v>
      </c>
      <c r="C128" s="5" t="s">
        <v>90</v>
      </c>
      <c r="D128" s="5" t="s">
        <v>3116</v>
      </c>
      <c r="E128" s="5" t="s">
        <v>3117</v>
      </c>
      <c r="F128" s="5" t="s">
        <v>3118</v>
      </c>
      <c r="G128" s="5" t="s">
        <v>2954</v>
      </c>
      <c r="H128" s="5" t="s">
        <v>3119</v>
      </c>
      <c r="J128" s="5" t="s">
        <v>3373</v>
      </c>
    </row>
    <row r="129" spans="1:10">
      <c r="A129" s="5">
        <v>128</v>
      </c>
      <c r="B129" s="5" t="s">
        <v>2682</v>
      </c>
      <c r="C129" s="5" t="s">
        <v>90</v>
      </c>
      <c r="D129" s="5" t="s">
        <v>3120</v>
      </c>
      <c r="E129" s="5" t="s">
        <v>3121</v>
      </c>
      <c r="F129" s="5" t="s">
        <v>3122</v>
      </c>
      <c r="G129" s="5" t="s">
        <v>2757</v>
      </c>
      <c r="J129" s="5" t="s">
        <v>3373</v>
      </c>
    </row>
    <row r="130" spans="1:10">
      <c r="A130" s="5">
        <v>129</v>
      </c>
      <c r="B130" s="5" t="s">
        <v>2682</v>
      </c>
      <c r="C130" s="5" t="s">
        <v>90</v>
      </c>
      <c r="D130" s="5" t="s">
        <v>3123</v>
      </c>
      <c r="E130" s="5" t="s">
        <v>3124</v>
      </c>
      <c r="F130" s="5" t="s">
        <v>3125</v>
      </c>
      <c r="G130" s="5" t="s">
        <v>3040</v>
      </c>
      <c r="J130" s="5" t="s">
        <v>3373</v>
      </c>
    </row>
    <row r="131" spans="1:10">
      <c r="A131" s="5">
        <v>130</v>
      </c>
      <c r="B131" s="5" t="s">
        <v>2682</v>
      </c>
      <c r="C131" s="5" t="s">
        <v>90</v>
      </c>
      <c r="D131" s="5" t="s">
        <v>3126</v>
      </c>
      <c r="E131" s="5" t="s">
        <v>3127</v>
      </c>
      <c r="F131" s="5" t="s">
        <v>3128</v>
      </c>
      <c r="G131" s="5" t="s">
        <v>2753</v>
      </c>
      <c r="J131" s="5" t="s">
        <v>3373</v>
      </c>
    </row>
    <row r="132" spans="1:10">
      <c r="A132" s="5">
        <v>131</v>
      </c>
      <c r="B132" s="5" t="s">
        <v>2682</v>
      </c>
      <c r="C132" s="5" t="s">
        <v>90</v>
      </c>
      <c r="D132" s="5" t="s">
        <v>3129</v>
      </c>
      <c r="E132" s="5" t="s">
        <v>3130</v>
      </c>
      <c r="F132" s="5" t="s">
        <v>3131</v>
      </c>
      <c r="G132" s="5" t="s">
        <v>2738</v>
      </c>
      <c r="J132" s="5" t="s">
        <v>3373</v>
      </c>
    </row>
    <row r="133" spans="1:10">
      <c r="A133" s="5">
        <v>132</v>
      </c>
      <c r="B133" s="5" t="s">
        <v>2682</v>
      </c>
      <c r="C133" s="5" t="s">
        <v>90</v>
      </c>
      <c r="D133" s="5" t="s">
        <v>3132</v>
      </c>
      <c r="E133" s="5" t="s">
        <v>3133</v>
      </c>
      <c r="F133" s="5" t="s">
        <v>3134</v>
      </c>
      <c r="G133" s="5" t="s">
        <v>2713</v>
      </c>
      <c r="J133" s="5" t="s">
        <v>3373</v>
      </c>
    </row>
    <row r="134" spans="1:10">
      <c r="A134" s="5">
        <v>133</v>
      </c>
      <c r="B134" s="5" t="s">
        <v>2682</v>
      </c>
      <c r="C134" s="5" t="s">
        <v>90</v>
      </c>
      <c r="D134" s="5" t="s">
        <v>3135</v>
      </c>
      <c r="E134" s="5" t="s">
        <v>3136</v>
      </c>
      <c r="F134" s="5" t="s">
        <v>3137</v>
      </c>
      <c r="G134" s="5" t="s">
        <v>3138</v>
      </c>
      <c r="J134" s="5" t="s">
        <v>3373</v>
      </c>
    </row>
    <row r="135" spans="1:10">
      <c r="A135" s="5">
        <v>134</v>
      </c>
      <c r="B135" s="5" t="s">
        <v>2682</v>
      </c>
      <c r="C135" s="5" t="s">
        <v>90</v>
      </c>
      <c r="D135" s="5" t="s">
        <v>3139</v>
      </c>
      <c r="E135" s="5" t="s">
        <v>3140</v>
      </c>
      <c r="F135" s="5" t="s">
        <v>3141</v>
      </c>
      <c r="G135" s="5" t="s">
        <v>2769</v>
      </c>
      <c r="J135" s="5" t="s">
        <v>3373</v>
      </c>
    </row>
    <row r="136" spans="1:10">
      <c r="A136" s="5">
        <v>135</v>
      </c>
      <c r="B136" s="5" t="s">
        <v>2682</v>
      </c>
      <c r="C136" s="5" t="s">
        <v>90</v>
      </c>
      <c r="D136" s="5" t="s">
        <v>3142</v>
      </c>
      <c r="E136" s="5" t="s">
        <v>3143</v>
      </c>
      <c r="F136" s="5" t="s">
        <v>3144</v>
      </c>
      <c r="G136" s="5" t="s">
        <v>2738</v>
      </c>
      <c r="J136" s="5" t="s">
        <v>3373</v>
      </c>
    </row>
    <row r="137" spans="1:10">
      <c r="A137" s="5">
        <v>136</v>
      </c>
      <c r="B137" s="5" t="s">
        <v>2682</v>
      </c>
      <c r="C137" s="5" t="s">
        <v>90</v>
      </c>
      <c r="D137" s="5" t="s">
        <v>3145</v>
      </c>
      <c r="E137" s="5" t="s">
        <v>3146</v>
      </c>
      <c r="F137" s="5" t="s">
        <v>3147</v>
      </c>
      <c r="G137" s="5" t="s">
        <v>2686</v>
      </c>
      <c r="J137" s="5" t="s">
        <v>3373</v>
      </c>
    </row>
    <row r="138" spans="1:10">
      <c r="A138" s="5">
        <v>137</v>
      </c>
      <c r="B138" s="5" t="s">
        <v>2682</v>
      </c>
      <c r="C138" s="5" t="s">
        <v>90</v>
      </c>
      <c r="D138" s="5" t="s">
        <v>3148</v>
      </c>
      <c r="E138" s="5" t="s">
        <v>3149</v>
      </c>
      <c r="F138" s="5" t="s">
        <v>3150</v>
      </c>
      <c r="G138" s="5" t="s">
        <v>2686</v>
      </c>
      <c r="J138" s="5" t="s">
        <v>3373</v>
      </c>
    </row>
    <row r="139" spans="1:10">
      <c r="A139" s="5">
        <v>138</v>
      </c>
      <c r="B139" s="5" t="s">
        <v>2682</v>
      </c>
      <c r="C139" s="5" t="s">
        <v>90</v>
      </c>
      <c r="D139" s="5" t="s">
        <v>3151</v>
      </c>
      <c r="E139" s="5" t="s">
        <v>3152</v>
      </c>
      <c r="F139" s="5" t="s">
        <v>3153</v>
      </c>
      <c r="G139" s="5" t="s">
        <v>2769</v>
      </c>
      <c r="J139" s="5" t="s">
        <v>3373</v>
      </c>
    </row>
    <row r="140" spans="1:10">
      <c r="A140" s="5">
        <v>139</v>
      </c>
      <c r="B140" s="5" t="s">
        <v>2682</v>
      </c>
      <c r="C140" s="5" t="s">
        <v>90</v>
      </c>
      <c r="D140" s="5" t="s">
        <v>3154</v>
      </c>
      <c r="E140" s="5" t="s">
        <v>3155</v>
      </c>
      <c r="F140" s="5" t="s">
        <v>3156</v>
      </c>
      <c r="G140" s="5" t="s">
        <v>2753</v>
      </c>
      <c r="J140" s="5" t="s">
        <v>3373</v>
      </c>
    </row>
    <row r="141" spans="1:10">
      <c r="A141" s="5">
        <v>140</v>
      </c>
      <c r="B141" s="5" t="s">
        <v>2682</v>
      </c>
      <c r="C141" s="5" t="s">
        <v>90</v>
      </c>
      <c r="D141" s="5" t="s">
        <v>3157</v>
      </c>
      <c r="E141" s="5" t="s">
        <v>3158</v>
      </c>
      <c r="F141" s="5" t="s">
        <v>3159</v>
      </c>
      <c r="G141" s="5" t="s">
        <v>2717</v>
      </c>
      <c r="J141" s="5" t="s">
        <v>3373</v>
      </c>
    </row>
    <row r="142" spans="1:10">
      <c r="A142" s="5">
        <v>141</v>
      </c>
      <c r="B142" s="5" t="s">
        <v>2682</v>
      </c>
      <c r="C142" s="5" t="s">
        <v>90</v>
      </c>
      <c r="D142" s="5" t="s">
        <v>3160</v>
      </c>
      <c r="E142" s="5" t="s">
        <v>3161</v>
      </c>
      <c r="F142" s="5" t="s">
        <v>3162</v>
      </c>
      <c r="G142" s="5" t="s">
        <v>2686</v>
      </c>
      <c r="J142" s="5" t="s">
        <v>3373</v>
      </c>
    </row>
    <row r="143" spans="1:10">
      <c r="A143" s="5">
        <v>142</v>
      </c>
      <c r="B143" s="5" t="s">
        <v>2682</v>
      </c>
      <c r="C143" s="5" t="s">
        <v>90</v>
      </c>
      <c r="D143" s="5" t="s">
        <v>3163</v>
      </c>
      <c r="E143" s="5" t="s">
        <v>3164</v>
      </c>
      <c r="F143" s="5" t="s">
        <v>3165</v>
      </c>
      <c r="G143" s="5" t="s">
        <v>3166</v>
      </c>
      <c r="J143" s="5" t="s">
        <v>3373</v>
      </c>
    </row>
    <row r="144" spans="1:10">
      <c r="A144" s="5">
        <v>143</v>
      </c>
      <c r="B144" s="5" t="s">
        <v>2682</v>
      </c>
      <c r="C144" s="5" t="s">
        <v>90</v>
      </c>
      <c r="D144" s="5" t="s">
        <v>3167</v>
      </c>
      <c r="E144" s="5" t="s">
        <v>3168</v>
      </c>
      <c r="F144" s="5" t="s">
        <v>3169</v>
      </c>
      <c r="G144" s="5" t="s">
        <v>3040</v>
      </c>
      <c r="H144" s="5" t="s">
        <v>3170</v>
      </c>
      <c r="J144" s="5" t="s">
        <v>3373</v>
      </c>
    </row>
    <row r="145" spans="1:10">
      <c r="A145" s="5">
        <v>144</v>
      </c>
      <c r="B145" s="5" t="s">
        <v>2682</v>
      </c>
      <c r="C145" s="5" t="s">
        <v>90</v>
      </c>
      <c r="D145" s="5" t="s">
        <v>3171</v>
      </c>
      <c r="E145" s="5" t="s">
        <v>3172</v>
      </c>
      <c r="F145" s="5" t="s">
        <v>3173</v>
      </c>
      <c r="G145" s="5" t="s">
        <v>2686</v>
      </c>
      <c r="J145" s="5" t="s">
        <v>3373</v>
      </c>
    </row>
    <row r="146" spans="1:10">
      <c r="A146" s="5">
        <v>145</v>
      </c>
      <c r="B146" s="5" t="s">
        <v>2682</v>
      </c>
      <c r="C146" s="5" t="s">
        <v>90</v>
      </c>
      <c r="D146" s="5" t="s">
        <v>3174</v>
      </c>
      <c r="E146" s="5" t="s">
        <v>3175</v>
      </c>
      <c r="F146" s="5" t="s">
        <v>3176</v>
      </c>
      <c r="G146" s="5" t="s">
        <v>3177</v>
      </c>
      <c r="J146" s="5" t="s">
        <v>3373</v>
      </c>
    </row>
    <row r="147" spans="1:10">
      <c r="A147" s="5">
        <v>146</v>
      </c>
      <c r="B147" s="5" t="s">
        <v>2682</v>
      </c>
      <c r="C147" s="5" t="s">
        <v>90</v>
      </c>
      <c r="D147" s="5" t="s">
        <v>3178</v>
      </c>
      <c r="E147" s="5" t="s">
        <v>3179</v>
      </c>
      <c r="F147" s="5" t="s">
        <v>3180</v>
      </c>
      <c r="G147" s="5" t="s">
        <v>2686</v>
      </c>
      <c r="J147" s="5" t="s">
        <v>3373</v>
      </c>
    </row>
    <row r="148" spans="1:10">
      <c r="A148" s="5">
        <v>147</v>
      </c>
      <c r="B148" s="5" t="s">
        <v>2682</v>
      </c>
      <c r="C148" s="5" t="s">
        <v>90</v>
      </c>
      <c r="D148" s="5" t="s">
        <v>3181</v>
      </c>
      <c r="E148" s="5" t="s">
        <v>3182</v>
      </c>
      <c r="F148" s="5" t="s">
        <v>3183</v>
      </c>
      <c r="G148" s="5" t="s">
        <v>2761</v>
      </c>
      <c r="J148" s="5" t="s">
        <v>3373</v>
      </c>
    </row>
    <row r="149" spans="1:10">
      <c r="A149" s="5">
        <v>148</v>
      </c>
      <c r="B149" s="5" t="s">
        <v>2682</v>
      </c>
      <c r="C149" s="5" t="s">
        <v>90</v>
      </c>
      <c r="D149" s="5" t="s">
        <v>3184</v>
      </c>
      <c r="E149" s="5" t="s">
        <v>3185</v>
      </c>
      <c r="F149" s="5" t="s">
        <v>3186</v>
      </c>
      <c r="G149" s="5" t="s">
        <v>2757</v>
      </c>
      <c r="J149" s="5" t="s">
        <v>3373</v>
      </c>
    </row>
    <row r="150" spans="1:10">
      <c r="A150" s="5">
        <v>149</v>
      </c>
      <c r="B150" s="5" t="s">
        <v>2682</v>
      </c>
      <c r="C150" s="5" t="s">
        <v>90</v>
      </c>
      <c r="D150" s="5" t="s">
        <v>3187</v>
      </c>
      <c r="E150" s="5" t="s">
        <v>3188</v>
      </c>
      <c r="F150" s="5" t="s">
        <v>3189</v>
      </c>
      <c r="G150" s="5" t="s">
        <v>2995</v>
      </c>
      <c r="J150" s="5" t="s">
        <v>3373</v>
      </c>
    </row>
    <row r="151" spans="1:10">
      <c r="A151" s="5">
        <v>150</v>
      </c>
      <c r="B151" s="5" t="s">
        <v>2682</v>
      </c>
      <c r="C151" s="5" t="s">
        <v>90</v>
      </c>
      <c r="D151" s="5" t="s">
        <v>3190</v>
      </c>
      <c r="E151" s="5" t="s">
        <v>3191</v>
      </c>
      <c r="F151" s="5" t="s">
        <v>3192</v>
      </c>
      <c r="G151" s="5" t="s">
        <v>2690</v>
      </c>
      <c r="J151" s="5" t="s">
        <v>3373</v>
      </c>
    </row>
    <row r="152" spans="1:10">
      <c r="A152" s="5">
        <v>151</v>
      </c>
      <c r="B152" s="5" t="s">
        <v>2682</v>
      </c>
      <c r="C152" s="5" t="s">
        <v>90</v>
      </c>
      <c r="D152" s="5" t="s">
        <v>3193</v>
      </c>
      <c r="E152" s="5" t="s">
        <v>3194</v>
      </c>
      <c r="F152" s="5" t="s">
        <v>3195</v>
      </c>
      <c r="G152" s="5" t="s">
        <v>2690</v>
      </c>
      <c r="J152" s="5" t="s">
        <v>3373</v>
      </c>
    </row>
    <row r="153" spans="1:10">
      <c r="A153" s="5">
        <v>152</v>
      </c>
      <c r="B153" s="5" t="s">
        <v>2682</v>
      </c>
      <c r="C153" s="5" t="s">
        <v>90</v>
      </c>
      <c r="D153" s="5" t="s">
        <v>3196</v>
      </c>
      <c r="E153" s="5" t="s">
        <v>3197</v>
      </c>
      <c r="F153" s="5" t="s">
        <v>3198</v>
      </c>
      <c r="G153" s="5" t="s">
        <v>2713</v>
      </c>
      <c r="J153" s="5" t="s">
        <v>3373</v>
      </c>
    </row>
    <row r="154" spans="1:10">
      <c r="A154" s="5">
        <v>153</v>
      </c>
      <c r="B154" s="5" t="s">
        <v>2682</v>
      </c>
      <c r="C154" s="5" t="s">
        <v>90</v>
      </c>
      <c r="D154" s="5" t="s">
        <v>3199</v>
      </c>
      <c r="E154" s="5" t="s">
        <v>3200</v>
      </c>
      <c r="F154" s="5" t="s">
        <v>3201</v>
      </c>
      <c r="G154" s="5" t="s">
        <v>2769</v>
      </c>
      <c r="J154" s="5" t="s">
        <v>3373</v>
      </c>
    </row>
    <row r="155" spans="1:10">
      <c r="A155" s="5">
        <v>154</v>
      </c>
      <c r="B155" s="5" t="s">
        <v>2682</v>
      </c>
      <c r="C155" s="5" t="s">
        <v>90</v>
      </c>
      <c r="D155" s="5" t="s">
        <v>3202</v>
      </c>
      <c r="E155" s="5" t="s">
        <v>3203</v>
      </c>
      <c r="F155" s="5" t="s">
        <v>3204</v>
      </c>
      <c r="G155" s="5" t="s">
        <v>2730</v>
      </c>
      <c r="J155" s="5" t="s">
        <v>3373</v>
      </c>
    </row>
    <row r="156" spans="1:10">
      <c r="A156" s="5">
        <v>155</v>
      </c>
      <c r="B156" s="5" t="s">
        <v>2682</v>
      </c>
      <c r="C156" s="5" t="s">
        <v>90</v>
      </c>
      <c r="D156" s="5" t="s">
        <v>3205</v>
      </c>
      <c r="E156" s="5" t="s">
        <v>3206</v>
      </c>
      <c r="F156" s="5" t="s">
        <v>3207</v>
      </c>
      <c r="G156" s="5" t="s">
        <v>2730</v>
      </c>
      <c r="J156" s="5" t="s">
        <v>3373</v>
      </c>
    </row>
    <row r="157" spans="1:10">
      <c r="A157" s="5">
        <v>156</v>
      </c>
      <c r="B157" s="5" t="s">
        <v>2682</v>
      </c>
      <c r="C157" s="5" t="s">
        <v>90</v>
      </c>
      <c r="D157" s="5" t="s">
        <v>3208</v>
      </c>
      <c r="E157" s="5" t="s">
        <v>3209</v>
      </c>
      <c r="F157" s="5" t="s">
        <v>3210</v>
      </c>
      <c r="G157" s="5" t="s">
        <v>3211</v>
      </c>
      <c r="J157" s="5" t="s">
        <v>3373</v>
      </c>
    </row>
    <row r="158" spans="1:10">
      <c r="A158" s="5">
        <v>157</v>
      </c>
      <c r="B158" s="5" t="s">
        <v>2682</v>
      </c>
      <c r="C158" s="5" t="s">
        <v>90</v>
      </c>
      <c r="D158" s="5" t="s">
        <v>3212</v>
      </c>
      <c r="E158" s="5" t="s">
        <v>3213</v>
      </c>
      <c r="F158" s="5" t="s">
        <v>3214</v>
      </c>
      <c r="G158" s="5" t="s">
        <v>2769</v>
      </c>
      <c r="J158" s="5" t="s">
        <v>3373</v>
      </c>
    </row>
    <row r="159" spans="1:10">
      <c r="A159" s="5">
        <v>158</v>
      </c>
      <c r="B159" s="5" t="s">
        <v>2682</v>
      </c>
      <c r="C159" s="5" t="s">
        <v>90</v>
      </c>
      <c r="D159" s="5" t="s">
        <v>3215</v>
      </c>
      <c r="E159" s="5" t="s">
        <v>3216</v>
      </c>
      <c r="F159" s="5" t="s">
        <v>3217</v>
      </c>
      <c r="G159" s="5" t="s">
        <v>2717</v>
      </c>
      <c r="J159" s="5" t="s">
        <v>3373</v>
      </c>
    </row>
    <row r="160" spans="1:10">
      <c r="A160" s="5">
        <v>159</v>
      </c>
      <c r="B160" s="5" t="s">
        <v>2682</v>
      </c>
      <c r="C160" s="5" t="s">
        <v>90</v>
      </c>
      <c r="D160" s="5" t="s">
        <v>3218</v>
      </c>
      <c r="E160" s="5" t="s">
        <v>3219</v>
      </c>
      <c r="F160" s="5" t="s">
        <v>3220</v>
      </c>
      <c r="G160" s="5" t="s">
        <v>3221</v>
      </c>
      <c r="J160" s="5" t="s">
        <v>3373</v>
      </c>
    </row>
    <row r="161" spans="1:10">
      <c r="A161" s="5">
        <v>160</v>
      </c>
      <c r="B161" s="5" t="s">
        <v>2682</v>
      </c>
      <c r="C161" s="5" t="s">
        <v>90</v>
      </c>
      <c r="D161" s="5" t="s">
        <v>3222</v>
      </c>
      <c r="E161" s="5" t="s">
        <v>3219</v>
      </c>
      <c r="F161" s="5" t="s">
        <v>3223</v>
      </c>
      <c r="G161" s="5" t="s">
        <v>2936</v>
      </c>
      <c r="J161" s="5" t="s">
        <v>3373</v>
      </c>
    </row>
    <row r="162" spans="1:10">
      <c r="A162" s="5">
        <v>161</v>
      </c>
      <c r="B162" s="5" t="s">
        <v>2682</v>
      </c>
      <c r="C162" s="5" t="s">
        <v>90</v>
      </c>
      <c r="D162" s="5" t="s">
        <v>3224</v>
      </c>
      <c r="E162" s="5" t="s">
        <v>3219</v>
      </c>
      <c r="F162" s="5" t="s">
        <v>3225</v>
      </c>
      <c r="G162" s="5" t="s">
        <v>3226</v>
      </c>
      <c r="J162" s="5" t="s">
        <v>3373</v>
      </c>
    </row>
    <row r="163" spans="1:10">
      <c r="A163" s="5">
        <v>162</v>
      </c>
      <c r="B163" s="5" t="s">
        <v>2682</v>
      </c>
      <c r="C163" s="5" t="s">
        <v>90</v>
      </c>
      <c r="D163" s="5" t="s">
        <v>3227</v>
      </c>
      <c r="E163" s="5" t="s">
        <v>3219</v>
      </c>
      <c r="F163" s="5" t="s">
        <v>3228</v>
      </c>
      <c r="G163" s="5" t="s">
        <v>2713</v>
      </c>
      <c r="J163" s="5" t="s">
        <v>3373</v>
      </c>
    </row>
    <row r="164" spans="1:10">
      <c r="A164" s="5">
        <v>163</v>
      </c>
      <c r="B164" s="5" t="s">
        <v>2682</v>
      </c>
      <c r="C164" s="5" t="s">
        <v>90</v>
      </c>
      <c r="D164" s="5" t="s">
        <v>3229</v>
      </c>
      <c r="E164" s="5" t="s">
        <v>3230</v>
      </c>
      <c r="F164" s="5" t="s">
        <v>3231</v>
      </c>
      <c r="G164" s="5" t="s">
        <v>2906</v>
      </c>
      <c r="J164" s="5" t="s">
        <v>3373</v>
      </c>
    </row>
    <row r="165" spans="1:10">
      <c r="A165" s="5">
        <v>164</v>
      </c>
      <c r="B165" s="5" t="s">
        <v>2682</v>
      </c>
      <c r="C165" s="5" t="s">
        <v>90</v>
      </c>
      <c r="D165" s="5" t="s">
        <v>3232</v>
      </c>
      <c r="E165" s="5" t="s">
        <v>3233</v>
      </c>
      <c r="F165" s="5" t="s">
        <v>3234</v>
      </c>
      <c r="G165" s="5" t="s">
        <v>2769</v>
      </c>
      <c r="J165" s="5" t="s">
        <v>3373</v>
      </c>
    </row>
    <row r="166" spans="1:10">
      <c r="A166" s="5">
        <v>165</v>
      </c>
      <c r="B166" s="5" t="s">
        <v>2682</v>
      </c>
      <c r="C166" s="5" t="s">
        <v>90</v>
      </c>
      <c r="D166" s="5" t="s">
        <v>3235</v>
      </c>
      <c r="E166" s="5" t="s">
        <v>3236</v>
      </c>
      <c r="F166" s="5" t="s">
        <v>3237</v>
      </c>
      <c r="G166" s="5" t="s">
        <v>2686</v>
      </c>
      <c r="J166" s="5" t="s">
        <v>3373</v>
      </c>
    </row>
    <row r="167" spans="1:10">
      <c r="A167" s="5">
        <v>166</v>
      </c>
      <c r="B167" s="5" t="s">
        <v>2682</v>
      </c>
      <c r="C167" s="5" t="s">
        <v>90</v>
      </c>
      <c r="D167" s="5" t="s">
        <v>3238</v>
      </c>
      <c r="E167" s="5" t="s">
        <v>3239</v>
      </c>
      <c r="F167" s="5" t="s">
        <v>3240</v>
      </c>
      <c r="G167" s="5" t="s">
        <v>2932</v>
      </c>
      <c r="J167" s="5" t="s">
        <v>3373</v>
      </c>
    </row>
    <row r="168" spans="1:10">
      <c r="A168" s="5">
        <v>167</v>
      </c>
      <c r="B168" s="5" t="s">
        <v>2682</v>
      </c>
      <c r="C168" s="5" t="s">
        <v>90</v>
      </c>
      <c r="D168" s="5" t="s">
        <v>3241</v>
      </c>
      <c r="E168" s="5" t="s">
        <v>3242</v>
      </c>
      <c r="F168" s="5" t="s">
        <v>3243</v>
      </c>
      <c r="G168" s="5" t="s">
        <v>3103</v>
      </c>
      <c r="J168" s="5" t="s">
        <v>3373</v>
      </c>
    </row>
    <row r="169" spans="1:10">
      <c r="A169" s="5">
        <v>168</v>
      </c>
      <c r="B169" s="5" t="s">
        <v>2682</v>
      </c>
      <c r="C169" s="5" t="s">
        <v>90</v>
      </c>
      <c r="D169" s="5" t="s">
        <v>3244</v>
      </c>
      <c r="E169" s="5" t="s">
        <v>3245</v>
      </c>
      <c r="F169" s="5" t="s">
        <v>3246</v>
      </c>
      <c r="G169" s="5" t="s">
        <v>3040</v>
      </c>
      <c r="H169" s="5" t="s">
        <v>3009</v>
      </c>
      <c r="J169" s="5" t="s">
        <v>3373</v>
      </c>
    </row>
    <row r="170" spans="1:10">
      <c r="A170" s="5">
        <v>169</v>
      </c>
      <c r="B170" s="5" t="s">
        <v>2682</v>
      </c>
      <c r="C170" s="5" t="s">
        <v>90</v>
      </c>
      <c r="D170" s="5" t="s">
        <v>3247</v>
      </c>
      <c r="E170" s="5" t="s">
        <v>3248</v>
      </c>
      <c r="F170" s="5" t="s">
        <v>3249</v>
      </c>
      <c r="G170" s="5" t="s">
        <v>2769</v>
      </c>
      <c r="J170" s="5" t="s">
        <v>3373</v>
      </c>
    </row>
    <row r="171" spans="1:10">
      <c r="A171" s="5">
        <v>170</v>
      </c>
      <c r="B171" s="5" t="s">
        <v>2682</v>
      </c>
      <c r="C171" s="5" t="s">
        <v>90</v>
      </c>
      <c r="D171" s="5" t="s">
        <v>3250</v>
      </c>
      <c r="E171" s="5" t="s">
        <v>3251</v>
      </c>
      <c r="F171" s="5" t="s">
        <v>3252</v>
      </c>
      <c r="G171" s="5" t="s">
        <v>3103</v>
      </c>
      <c r="J171" s="5" t="s">
        <v>3373</v>
      </c>
    </row>
    <row r="172" spans="1:10">
      <c r="A172" s="5">
        <v>171</v>
      </c>
      <c r="B172" s="5" t="s">
        <v>2682</v>
      </c>
      <c r="C172" s="5" t="s">
        <v>90</v>
      </c>
      <c r="D172" s="5" t="s">
        <v>3253</v>
      </c>
      <c r="E172" s="5" t="s">
        <v>3254</v>
      </c>
      <c r="F172" s="5" t="s">
        <v>3255</v>
      </c>
      <c r="G172" s="5" t="s">
        <v>2713</v>
      </c>
      <c r="J172" s="5" t="s">
        <v>3373</v>
      </c>
    </row>
    <row r="173" spans="1:10">
      <c r="A173" s="5">
        <v>172</v>
      </c>
      <c r="B173" s="5" t="s">
        <v>2682</v>
      </c>
      <c r="C173" s="5" t="s">
        <v>90</v>
      </c>
      <c r="D173" s="5" t="s">
        <v>3256</v>
      </c>
      <c r="E173" s="5" t="s">
        <v>3257</v>
      </c>
      <c r="F173" s="5" t="s">
        <v>3258</v>
      </c>
      <c r="G173" s="5" t="s">
        <v>2705</v>
      </c>
      <c r="J173" s="5" t="s">
        <v>3373</v>
      </c>
    </row>
    <row r="174" spans="1:10">
      <c r="A174" s="5">
        <v>173</v>
      </c>
      <c r="B174" s="5" t="s">
        <v>2682</v>
      </c>
      <c r="C174" s="5" t="s">
        <v>90</v>
      </c>
      <c r="D174" s="5" t="s">
        <v>3259</v>
      </c>
      <c r="E174" s="5" t="s">
        <v>3260</v>
      </c>
      <c r="F174" s="5" t="s">
        <v>3261</v>
      </c>
      <c r="G174" s="5" t="s">
        <v>2713</v>
      </c>
      <c r="J174" s="5" t="s">
        <v>3373</v>
      </c>
    </row>
    <row r="175" spans="1:10">
      <c r="A175" s="5">
        <v>174</v>
      </c>
      <c r="B175" s="5" t="s">
        <v>2682</v>
      </c>
      <c r="C175" s="5" t="s">
        <v>90</v>
      </c>
      <c r="D175" s="5" t="s">
        <v>3262</v>
      </c>
      <c r="E175" s="5" t="s">
        <v>3263</v>
      </c>
      <c r="F175" s="5" t="s">
        <v>3264</v>
      </c>
      <c r="G175" s="5" t="s">
        <v>2906</v>
      </c>
      <c r="J175" s="5" t="s">
        <v>3373</v>
      </c>
    </row>
    <row r="176" spans="1:10">
      <c r="A176" s="5">
        <v>175</v>
      </c>
      <c r="B176" s="5" t="s">
        <v>2682</v>
      </c>
      <c r="C176" s="5" t="s">
        <v>90</v>
      </c>
      <c r="D176" s="5" t="s">
        <v>3265</v>
      </c>
      <c r="E176" s="5" t="s">
        <v>3266</v>
      </c>
      <c r="F176" s="5" t="s">
        <v>3267</v>
      </c>
      <c r="G176" s="5" t="s">
        <v>2686</v>
      </c>
      <c r="J176" s="5" t="s">
        <v>3373</v>
      </c>
    </row>
    <row r="177" spans="1:10">
      <c r="A177" s="5">
        <v>176</v>
      </c>
      <c r="B177" s="5" t="s">
        <v>2682</v>
      </c>
      <c r="C177" s="5" t="s">
        <v>90</v>
      </c>
      <c r="D177" s="5" t="s">
        <v>3268</v>
      </c>
      <c r="E177" s="5" t="s">
        <v>3269</v>
      </c>
      <c r="F177" s="5" t="s">
        <v>3270</v>
      </c>
      <c r="G177" s="5" t="s">
        <v>3095</v>
      </c>
      <c r="J177" s="5" t="s">
        <v>3373</v>
      </c>
    </row>
    <row r="178" spans="1:10">
      <c r="A178" s="5">
        <v>177</v>
      </c>
      <c r="B178" s="5" t="s">
        <v>2682</v>
      </c>
      <c r="C178" s="5" t="s">
        <v>90</v>
      </c>
      <c r="D178" s="5" t="s">
        <v>3271</v>
      </c>
      <c r="E178" s="5" t="s">
        <v>3272</v>
      </c>
      <c r="F178" s="5" t="s">
        <v>3273</v>
      </c>
      <c r="G178" s="5" t="s">
        <v>2769</v>
      </c>
      <c r="J178" s="5" t="s">
        <v>3373</v>
      </c>
    </row>
    <row r="179" spans="1:10">
      <c r="A179" s="5">
        <v>178</v>
      </c>
      <c r="B179" s="5" t="s">
        <v>2682</v>
      </c>
      <c r="C179" s="5" t="s">
        <v>90</v>
      </c>
      <c r="D179" s="5" t="s">
        <v>3274</v>
      </c>
      <c r="E179" s="5" t="s">
        <v>3275</v>
      </c>
      <c r="F179" s="5" t="s">
        <v>3276</v>
      </c>
      <c r="G179" s="5" t="s">
        <v>2686</v>
      </c>
      <c r="J179" s="5" t="s">
        <v>3373</v>
      </c>
    </row>
    <row r="180" spans="1:10">
      <c r="A180" s="5">
        <v>179</v>
      </c>
      <c r="B180" s="5" t="s">
        <v>2682</v>
      </c>
      <c r="C180" s="5" t="s">
        <v>90</v>
      </c>
      <c r="D180" s="5" t="s">
        <v>3277</v>
      </c>
      <c r="E180" s="5" t="s">
        <v>3278</v>
      </c>
      <c r="F180" s="5" t="s">
        <v>3279</v>
      </c>
      <c r="G180" s="5" t="s">
        <v>2734</v>
      </c>
      <c r="J180" s="5" t="s">
        <v>3373</v>
      </c>
    </row>
    <row r="181" spans="1:10">
      <c r="A181" s="5">
        <v>180</v>
      </c>
      <c r="B181" s="5" t="s">
        <v>2682</v>
      </c>
      <c r="C181" s="5" t="s">
        <v>90</v>
      </c>
      <c r="D181" s="5" t="s">
        <v>3280</v>
      </c>
      <c r="E181" s="5" t="s">
        <v>3281</v>
      </c>
      <c r="F181" s="5" t="s">
        <v>3282</v>
      </c>
      <c r="G181" s="5" t="s">
        <v>2713</v>
      </c>
      <c r="J181" s="5" t="s">
        <v>3373</v>
      </c>
    </row>
    <row r="182" spans="1:10">
      <c r="A182" s="5">
        <v>181</v>
      </c>
      <c r="B182" s="5" t="s">
        <v>2682</v>
      </c>
      <c r="C182" s="5" t="s">
        <v>90</v>
      </c>
      <c r="D182" s="5" t="s">
        <v>3283</v>
      </c>
      <c r="E182" s="5" t="s">
        <v>3284</v>
      </c>
      <c r="F182" s="5" t="s">
        <v>3285</v>
      </c>
      <c r="G182" s="5" t="s">
        <v>2757</v>
      </c>
      <c r="J182" s="5" t="s">
        <v>3373</v>
      </c>
    </row>
    <row r="183" spans="1:10">
      <c r="A183" s="5">
        <v>182</v>
      </c>
      <c r="B183" s="5" t="s">
        <v>2682</v>
      </c>
      <c r="C183" s="5" t="s">
        <v>90</v>
      </c>
      <c r="D183" s="5" t="s">
        <v>3286</v>
      </c>
      <c r="E183" s="5" t="s">
        <v>3287</v>
      </c>
      <c r="F183" s="5" t="s">
        <v>3288</v>
      </c>
      <c r="G183" s="5" t="s">
        <v>2738</v>
      </c>
      <c r="J183" s="5" t="s">
        <v>3373</v>
      </c>
    </row>
    <row r="184" spans="1:10">
      <c r="A184" s="5">
        <v>183</v>
      </c>
      <c r="B184" s="5" t="s">
        <v>2682</v>
      </c>
      <c r="C184" s="5" t="s">
        <v>90</v>
      </c>
      <c r="D184" s="5" t="s">
        <v>3289</v>
      </c>
      <c r="E184" s="5" t="s">
        <v>3290</v>
      </c>
      <c r="F184" s="5" t="s">
        <v>3291</v>
      </c>
      <c r="G184" s="5" t="s">
        <v>2749</v>
      </c>
      <c r="J184" s="5" t="s">
        <v>3373</v>
      </c>
    </row>
    <row r="185" spans="1:10">
      <c r="A185" s="5">
        <v>184</v>
      </c>
      <c r="B185" s="5" t="s">
        <v>2682</v>
      </c>
      <c r="C185" s="5" t="s">
        <v>90</v>
      </c>
      <c r="D185" s="5" t="s">
        <v>3292</v>
      </c>
      <c r="E185" s="5" t="s">
        <v>3293</v>
      </c>
      <c r="F185" s="5" t="s">
        <v>3294</v>
      </c>
      <c r="G185" s="5" t="s">
        <v>2868</v>
      </c>
      <c r="J185" s="5" t="s">
        <v>3373</v>
      </c>
    </row>
    <row r="186" spans="1:10">
      <c r="A186" s="5">
        <v>185</v>
      </c>
      <c r="B186" s="5" t="s">
        <v>2682</v>
      </c>
      <c r="C186" s="5" t="s">
        <v>90</v>
      </c>
      <c r="D186" s="5" t="s">
        <v>3295</v>
      </c>
      <c r="E186" s="5" t="s">
        <v>3296</v>
      </c>
      <c r="F186" s="5" t="s">
        <v>3297</v>
      </c>
      <c r="G186" s="5" t="s">
        <v>3020</v>
      </c>
      <c r="J186" s="5" t="s">
        <v>3373</v>
      </c>
    </row>
    <row r="187" spans="1:10">
      <c r="A187" s="5">
        <v>186</v>
      </c>
      <c r="B187" s="5" t="s">
        <v>2682</v>
      </c>
      <c r="C187" s="5" t="s">
        <v>90</v>
      </c>
      <c r="D187" s="5" t="s">
        <v>3298</v>
      </c>
      <c r="E187" s="5" t="s">
        <v>3299</v>
      </c>
      <c r="F187" s="5" t="s">
        <v>3300</v>
      </c>
      <c r="G187" s="5" t="s">
        <v>3221</v>
      </c>
      <c r="J187" s="5" t="s">
        <v>3373</v>
      </c>
    </row>
    <row r="188" spans="1:10">
      <c r="A188" s="5">
        <v>187</v>
      </c>
      <c r="B188" s="5" t="s">
        <v>2682</v>
      </c>
      <c r="C188" s="5" t="s">
        <v>90</v>
      </c>
      <c r="D188" s="5" t="s">
        <v>3301</v>
      </c>
      <c r="E188" s="5" t="s">
        <v>3302</v>
      </c>
      <c r="F188" s="5" t="s">
        <v>3303</v>
      </c>
      <c r="G188" s="5" t="s">
        <v>3095</v>
      </c>
      <c r="J188" s="5" t="s">
        <v>3373</v>
      </c>
    </row>
    <row r="189" spans="1:10">
      <c r="A189" s="5">
        <v>188</v>
      </c>
      <c r="B189" s="5" t="s">
        <v>2682</v>
      </c>
      <c r="C189" s="5" t="s">
        <v>90</v>
      </c>
      <c r="D189" s="5" t="s">
        <v>3304</v>
      </c>
      <c r="E189" s="5" t="s">
        <v>3305</v>
      </c>
      <c r="F189" s="5" t="s">
        <v>3306</v>
      </c>
      <c r="G189" s="5" t="s">
        <v>2738</v>
      </c>
      <c r="J189" s="5" t="s">
        <v>3373</v>
      </c>
    </row>
    <row r="190" spans="1:10">
      <c r="A190" s="5">
        <v>189</v>
      </c>
      <c r="B190" s="5" t="s">
        <v>2682</v>
      </c>
      <c r="C190" s="5" t="s">
        <v>90</v>
      </c>
      <c r="D190" s="5" t="s">
        <v>3307</v>
      </c>
      <c r="E190" s="5" t="s">
        <v>3308</v>
      </c>
      <c r="F190" s="5" t="s">
        <v>3309</v>
      </c>
      <c r="G190" s="5" t="s">
        <v>3310</v>
      </c>
      <c r="J190" s="5" t="s">
        <v>3373</v>
      </c>
    </row>
    <row r="191" spans="1:10">
      <c r="A191" s="5">
        <v>190</v>
      </c>
      <c r="B191" s="5" t="s">
        <v>2682</v>
      </c>
      <c r="C191" s="5" t="s">
        <v>90</v>
      </c>
      <c r="D191" s="5" t="s">
        <v>3311</v>
      </c>
      <c r="E191" s="5" t="s">
        <v>3312</v>
      </c>
      <c r="F191" s="5" t="s">
        <v>3313</v>
      </c>
      <c r="G191" s="5" t="s">
        <v>3040</v>
      </c>
      <c r="J191" s="5" t="s">
        <v>3373</v>
      </c>
    </row>
    <row r="192" spans="1:10">
      <c r="A192" s="5">
        <v>191</v>
      </c>
      <c r="B192" s="5" t="s">
        <v>2682</v>
      </c>
      <c r="C192" s="5" t="s">
        <v>90</v>
      </c>
      <c r="D192" s="5" t="s">
        <v>3314</v>
      </c>
      <c r="E192" s="5" t="s">
        <v>3312</v>
      </c>
      <c r="F192" s="5" t="s">
        <v>3313</v>
      </c>
      <c r="G192" s="5" t="s">
        <v>2701</v>
      </c>
      <c r="J192" s="5" t="s">
        <v>3373</v>
      </c>
    </row>
    <row r="193" spans="1:10">
      <c r="A193" s="5">
        <v>192</v>
      </c>
      <c r="B193" s="5" t="s">
        <v>2682</v>
      </c>
      <c r="C193" s="5" t="s">
        <v>90</v>
      </c>
      <c r="D193" s="5" t="s">
        <v>3315</v>
      </c>
      <c r="E193" s="5" t="s">
        <v>3316</v>
      </c>
      <c r="F193" s="5" t="s">
        <v>3317</v>
      </c>
      <c r="G193" s="5" t="s">
        <v>2701</v>
      </c>
      <c r="J193" s="5" t="s">
        <v>3373</v>
      </c>
    </row>
    <row r="194" spans="1:10">
      <c r="A194" s="5">
        <v>193</v>
      </c>
      <c r="B194" s="5" t="s">
        <v>2682</v>
      </c>
      <c r="C194" s="5" t="s">
        <v>90</v>
      </c>
      <c r="D194" s="5" t="s">
        <v>3318</v>
      </c>
      <c r="E194" s="5" t="s">
        <v>3319</v>
      </c>
      <c r="F194" s="5" t="s">
        <v>2847</v>
      </c>
      <c r="G194" s="5" t="s">
        <v>3320</v>
      </c>
      <c r="J194" s="5" t="s">
        <v>3373</v>
      </c>
    </row>
    <row r="195" spans="1:10">
      <c r="A195" s="5">
        <v>194</v>
      </c>
      <c r="B195" s="5" t="s">
        <v>2682</v>
      </c>
      <c r="C195" s="5" t="s">
        <v>90</v>
      </c>
      <c r="D195" s="5" t="s">
        <v>3321</v>
      </c>
      <c r="E195" s="5" t="s">
        <v>3322</v>
      </c>
      <c r="F195" s="5" t="s">
        <v>3323</v>
      </c>
      <c r="G195" s="5" t="s">
        <v>2738</v>
      </c>
      <c r="J195" s="5" t="s">
        <v>3373</v>
      </c>
    </row>
    <row r="196" spans="1:10">
      <c r="A196" s="5">
        <v>195</v>
      </c>
      <c r="B196" s="5" t="s">
        <v>2682</v>
      </c>
      <c r="C196" s="5" t="s">
        <v>90</v>
      </c>
      <c r="D196" s="5" t="s">
        <v>3324</v>
      </c>
      <c r="E196" s="5" t="s">
        <v>3325</v>
      </c>
      <c r="F196" s="5" t="s">
        <v>3326</v>
      </c>
      <c r="G196" s="5" t="s">
        <v>3327</v>
      </c>
      <c r="J196" s="5" t="s">
        <v>3373</v>
      </c>
    </row>
    <row r="197" spans="1:10">
      <c r="A197" s="5">
        <v>196</v>
      </c>
      <c r="B197" s="5" t="s">
        <v>2682</v>
      </c>
      <c r="C197" s="5" t="s">
        <v>90</v>
      </c>
      <c r="D197" s="5" t="s">
        <v>3328</v>
      </c>
      <c r="E197" s="5" t="s">
        <v>3329</v>
      </c>
      <c r="F197" s="5" t="s">
        <v>3330</v>
      </c>
      <c r="G197" s="5" t="s">
        <v>2761</v>
      </c>
      <c r="J197" s="5" t="s">
        <v>3373</v>
      </c>
    </row>
    <row r="198" spans="1:10">
      <c r="A198" s="5">
        <v>197</v>
      </c>
      <c r="B198" s="5" t="s">
        <v>2682</v>
      </c>
      <c r="C198" s="5" t="s">
        <v>90</v>
      </c>
      <c r="D198" s="5" t="s">
        <v>3331</v>
      </c>
      <c r="E198" s="5" t="s">
        <v>3332</v>
      </c>
      <c r="F198" s="5" t="s">
        <v>3333</v>
      </c>
      <c r="G198" s="5" t="s">
        <v>2686</v>
      </c>
      <c r="J198" s="5" t="s">
        <v>3373</v>
      </c>
    </row>
    <row r="199" spans="1:10">
      <c r="A199" s="5">
        <v>198</v>
      </c>
      <c r="B199" s="5" t="s">
        <v>2682</v>
      </c>
      <c r="C199" s="5" t="s">
        <v>90</v>
      </c>
      <c r="D199" s="5" t="s">
        <v>3334</v>
      </c>
      <c r="E199" s="5" t="s">
        <v>3335</v>
      </c>
      <c r="F199" s="5" t="s">
        <v>3336</v>
      </c>
      <c r="G199" s="5" t="s">
        <v>2686</v>
      </c>
      <c r="J199" s="5" t="s">
        <v>3373</v>
      </c>
    </row>
    <row r="200" spans="1:10">
      <c r="A200" s="5">
        <v>199</v>
      </c>
      <c r="B200" s="5" t="s">
        <v>2682</v>
      </c>
      <c r="C200" s="5" t="s">
        <v>90</v>
      </c>
      <c r="D200" s="5" t="s">
        <v>3337</v>
      </c>
      <c r="E200" s="5" t="s">
        <v>3338</v>
      </c>
      <c r="F200" s="5" t="s">
        <v>3339</v>
      </c>
      <c r="G200" s="5" t="s">
        <v>2769</v>
      </c>
      <c r="J200" s="5" t="s">
        <v>3373</v>
      </c>
    </row>
    <row r="201" spans="1:10">
      <c r="A201" s="5">
        <v>200</v>
      </c>
      <c r="B201" s="5" t="s">
        <v>2682</v>
      </c>
      <c r="C201" s="5" t="s">
        <v>90</v>
      </c>
      <c r="D201" s="5" t="s">
        <v>3340</v>
      </c>
      <c r="E201" s="5" t="s">
        <v>3341</v>
      </c>
      <c r="F201" s="5" t="s">
        <v>3342</v>
      </c>
      <c r="G201" s="5" t="s">
        <v>3343</v>
      </c>
      <c r="J201" s="5" t="s">
        <v>3373</v>
      </c>
    </row>
    <row r="202" spans="1:10">
      <c r="A202" s="5">
        <v>201</v>
      </c>
      <c r="B202" s="5" t="s">
        <v>2682</v>
      </c>
      <c r="C202" s="5" t="s">
        <v>90</v>
      </c>
      <c r="D202" s="5" t="s">
        <v>3344</v>
      </c>
      <c r="E202" s="5" t="s">
        <v>3345</v>
      </c>
      <c r="F202" s="5" t="s">
        <v>3346</v>
      </c>
      <c r="G202" s="5" t="s">
        <v>2745</v>
      </c>
      <c r="J202" s="5" t="s">
        <v>3373</v>
      </c>
    </row>
    <row r="203" spans="1:10">
      <c r="A203" s="5">
        <v>202</v>
      </c>
      <c r="B203" s="5" t="s">
        <v>2682</v>
      </c>
      <c r="C203" s="5" t="s">
        <v>90</v>
      </c>
      <c r="D203" s="5" t="s">
        <v>3347</v>
      </c>
      <c r="E203" s="5" t="s">
        <v>3348</v>
      </c>
      <c r="F203" s="5" t="s">
        <v>3349</v>
      </c>
      <c r="G203" s="5" t="s">
        <v>2686</v>
      </c>
      <c r="J203" s="5" t="s">
        <v>3373</v>
      </c>
    </row>
    <row r="204" spans="1:10">
      <c r="A204" s="5">
        <v>203</v>
      </c>
      <c r="B204" s="5" t="s">
        <v>2682</v>
      </c>
      <c r="C204" s="5" t="s">
        <v>90</v>
      </c>
      <c r="D204" s="5" t="s">
        <v>3350</v>
      </c>
      <c r="E204" s="5" t="s">
        <v>3351</v>
      </c>
      <c r="F204" s="5" t="s">
        <v>3352</v>
      </c>
      <c r="G204" s="5" t="s">
        <v>3353</v>
      </c>
      <c r="J204" s="5" t="s">
        <v>3373</v>
      </c>
    </row>
    <row r="205" spans="1:10">
      <c r="A205" s="5">
        <v>204</v>
      </c>
      <c r="B205" s="5" t="s">
        <v>2682</v>
      </c>
      <c r="C205" s="5" t="s">
        <v>90</v>
      </c>
      <c r="D205" s="5" t="s">
        <v>3354</v>
      </c>
      <c r="E205" s="5" t="s">
        <v>3355</v>
      </c>
      <c r="F205" s="5" t="s">
        <v>3356</v>
      </c>
      <c r="G205" s="5" t="s">
        <v>3357</v>
      </c>
      <c r="J205" s="5" t="s">
        <v>3373</v>
      </c>
    </row>
    <row r="206" spans="1:10">
      <c r="A206" s="5">
        <v>205</v>
      </c>
      <c r="B206" s="5" t="s">
        <v>2682</v>
      </c>
      <c r="C206" s="5" t="s">
        <v>90</v>
      </c>
      <c r="D206" s="5" t="s">
        <v>3358</v>
      </c>
      <c r="E206" s="5" t="s">
        <v>3359</v>
      </c>
      <c r="F206" s="5" t="s">
        <v>3360</v>
      </c>
      <c r="G206" s="5" t="s">
        <v>2886</v>
      </c>
      <c r="H206" s="5" t="s">
        <v>3361</v>
      </c>
      <c r="J206" s="5" t="s">
        <v>3373</v>
      </c>
    </row>
    <row r="207" spans="1:10">
      <c r="A207" s="5">
        <v>206</v>
      </c>
      <c r="B207" s="5" t="s">
        <v>2682</v>
      </c>
      <c r="C207" s="5" t="s">
        <v>90</v>
      </c>
      <c r="D207" s="5" t="s">
        <v>3362</v>
      </c>
      <c r="E207" s="5" t="s">
        <v>3363</v>
      </c>
      <c r="F207" s="5" t="s">
        <v>3364</v>
      </c>
      <c r="G207" s="5" t="s">
        <v>3365</v>
      </c>
      <c r="J207" s="5" t="s">
        <v>3373</v>
      </c>
    </row>
    <row r="208" spans="1:10">
      <c r="A208" s="5">
        <v>207</v>
      </c>
      <c r="B208" s="5" t="s">
        <v>2682</v>
      </c>
      <c r="C208" s="5" t="s">
        <v>90</v>
      </c>
      <c r="D208" s="5" t="s">
        <v>3366</v>
      </c>
      <c r="E208" s="5" t="s">
        <v>3367</v>
      </c>
      <c r="F208" s="5" t="s">
        <v>3342</v>
      </c>
      <c r="G208" s="5" t="s">
        <v>3368</v>
      </c>
      <c r="J208" s="5" t="s">
        <v>3373</v>
      </c>
    </row>
    <row r="209" spans="1:10">
      <c r="A209" s="5">
        <v>208</v>
      </c>
      <c r="B209" s="5" t="s">
        <v>2682</v>
      </c>
      <c r="C209" s="5" t="s">
        <v>90</v>
      </c>
      <c r="D209" s="5" t="s">
        <v>3369</v>
      </c>
      <c r="E209" s="5" t="s">
        <v>3370</v>
      </c>
      <c r="F209" s="5" t="s">
        <v>3371</v>
      </c>
      <c r="G209" s="5" t="s">
        <v>3372</v>
      </c>
      <c r="J209" s="5" t="s">
        <v>3373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397</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84</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398</v>
      </c>
      <c r="G8" s="1152"/>
      <c r="H8" s="1152"/>
      <c r="I8" s="1166" t="s">
        <v>399</v>
      </c>
      <c r="J8" s="1166"/>
      <c r="K8" s="1166"/>
      <c r="L8" s="1166"/>
      <c r="M8" s="212"/>
      <c r="N8" s="212"/>
      <c r="O8" s="212"/>
      <c r="P8" s="212"/>
      <c r="Q8" s="360"/>
      <c r="R8" s="212"/>
      <c r="S8" s="357"/>
      <c r="T8" s="357"/>
      <c r="U8" s="357"/>
      <c r="V8" s="357"/>
    </row>
    <row r="9" spans="1:256" s="126" customFormat="1" ht="20.25" customHeight="1">
      <c r="A9" s="125"/>
      <c r="B9" s="36"/>
      <c r="C9" s="230"/>
      <c r="D9" s="240" t="s">
        <v>92</v>
      </c>
      <c r="E9" s="240" t="s">
        <v>400</v>
      </c>
      <c r="F9" s="1157" t="s">
        <v>92</v>
      </c>
      <c r="G9" s="1158"/>
      <c r="H9" s="241" t="s">
        <v>400</v>
      </c>
      <c r="I9" s="1159" t="s">
        <v>92</v>
      </c>
      <c r="J9" s="1159"/>
      <c r="K9" s="241" t="s">
        <v>400</v>
      </c>
      <c r="L9" s="241" t="s">
        <v>401</v>
      </c>
      <c r="M9" s="212"/>
      <c r="N9" s="212"/>
      <c r="O9" s="212"/>
      <c r="P9" s="212"/>
      <c r="Q9" s="360"/>
      <c r="R9" s="212"/>
      <c r="S9" s="357"/>
      <c r="T9" s="357"/>
      <c r="U9" s="357"/>
      <c r="V9" s="357"/>
    </row>
    <row r="10" spans="1:256" ht="12" customHeight="1">
      <c r="C10" s="249"/>
      <c r="D10" s="355" t="s">
        <v>93</v>
      </c>
      <c r="E10" s="355" t="s">
        <v>49</v>
      </c>
      <c r="F10" s="1160" t="s">
        <v>50</v>
      </c>
      <c r="G10" s="1160"/>
      <c r="H10" s="355" t="s">
        <v>51</v>
      </c>
      <c r="I10" s="1160" t="s">
        <v>68</v>
      </c>
      <c r="J10" s="1160"/>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585</v>
      </c>
      <c r="S11" s="357"/>
      <c r="T11" s="357"/>
      <c r="U11" s="357"/>
      <c r="V11" s="357"/>
    </row>
    <row r="12" spans="1:256" s="265" customFormat="1" ht="0.95" customHeight="1">
      <c r="A12" s="89"/>
      <c r="B12" s="186" t="s">
        <v>405</v>
      </c>
      <c r="C12" s="1151"/>
      <c r="D12" s="1152">
        <v>1</v>
      </c>
      <c r="E12" s="1153" t="s">
        <v>3385</v>
      </c>
      <c r="F12" s="1116"/>
      <c r="G12" s="1104">
        <v>0</v>
      </c>
      <c r="H12" s="358"/>
      <c r="I12" s="250"/>
      <c r="J12" s="395" t="s">
        <v>519</v>
      </c>
      <c r="K12" s="735"/>
      <c r="L12" s="266"/>
      <c r="M12" s="831">
        <f>mergeValue(H12)</f>
        <v>0</v>
      </c>
      <c r="N12" s="1010"/>
      <c r="O12" s="1010"/>
      <c r="P12" s="831" t="str">
        <f>IF(ISERROR(MATCH(Q12,MODesc,0)),"n","y")</f>
        <v>n</v>
      </c>
      <c r="Q12" s="1010" t="s">
        <v>3385</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1"/>
      <c r="D13" s="1152"/>
      <c r="E13" s="1154"/>
      <c r="F13" s="1155"/>
      <c r="G13" s="1152">
        <v>1</v>
      </c>
      <c r="H13" s="1149" t="s">
        <v>1511</v>
      </c>
      <c r="I13" s="250"/>
      <c r="J13" s="395" t="s">
        <v>519</v>
      </c>
      <c r="K13" s="735"/>
      <c r="L13" s="266"/>
      <c r="M13" s="831" t="str">
        <f>mergeValue(H13)</f>
        <v>Город Казань</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1"/>
      <c r="D14" s="1152"/>
      <c r="E14" s="1154"/>
      <c r="F14" s="1156"/>
      <c r="G14" s="1152"/>
      <c r="H14" s="1150"/>
      <c r="I14" s="1122"/>
      <c r="J14" s="1104">
        <v>1</v>
      </c>
      <c r="K14" s="1115" t="s">
        <v>1511</v>
      </c>
      <c r="L14" s="247" t="s">
        <v>1512</v>
      </c>
      <c r="M14" s="831" t="str">
        <f>mergeValue(H14)</f>
        <v>Город Казань</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2657</v>
      </c>
      <c r="B1" t="s">
        <v>514</v>
      </c>
      <c r="C1" t="s">
        <v>515</v>
      </c>
      <c r="D1" t="s">
        <v>2656</v>
      </c>
    </row>
    <row r="2" spans="1:4">
      <c r="A2" s="1062">
        <v>1</v>
      </c>
      <c r="B2" t="s">
        <v>778</v>
      </c>
      <c r="C2" t="s">
        <v>778</v>
      </c>
      <c r="D2" t="s">
        <v>779</v>
      </c>
    </row>
    <row r="3" spans="1:4">
      <c r="A3" s="1062">
        <v>2</v>
      </c>
      <c r="B3" t="s">
        <v>778</v>
      </c>
      <c r="C3" t="s">
        <v>780</v>
      </c>
      <c r="D3" t="s">
        <v>781</v>
      </c>
    </row>
    <row r="4" spans="1:4">
      <c r="A4" s="1062">
        <v>3</v>
      </c>
      <c r="B4" t="s">
        <v>778</v>
      </c>
      <c r="C4" t="s">
        <v>782</v>
      </c>
      <c r="D4" t="s">
        <v>783</v>
      </c>
    </row>
    <row r="5" spans="1:4">
      <c r="A5" s="1062">
        <v>4</v>
      </c>
      <c r="B5" t="s">
        <v>778</v>
      </c>
      <c r="C5" t="s">
        <v>784</v>
      </c>
      <c r="D5" t="s">
        <v>785</v>
      </c>
    </row>
    <row r="6" spans="1:4">
      <c r="A6" s="1062">
        <v>5</v>
      </c>
      <c r="B6" t="s">
        <v>778</v>
      </c>
      <c r="C6" t="s">
        <v>786</v>
      </c>
      <c r="D6" t="s">
        <v>787</v>
      </c>
    </row>
    <row r="7" spans="1:4">
      <c r="A7" s="1062">
        <v>6</v>
      </c>
      <c r="B7" t="s">
        <v>778</v>
      </c>
      <c r="C7" t="s">
        <v>788</v>
      </c>
      <c r="D7" t="s">
        <v>789</v>
      </c>
    </row>
    <row r="8" spans="1:4">
      <c r="A8" s="1062">
        <v>7</v>
      </c>
      <c r="B8" t="s">
        <v>778</v>
      </c>
      <c r="C8" t="s">
        <v>790</v>
      </c>
      <c r="D8" t="s">
        <v>791</v>
      </c>
    </row>
    <row r="9" spans="1:4">
      <c r="A9" s="1062">
        <v>8</v>
      </c>
      <c r="B9" t="s">
        <v>778</v>
      </c>
      <c r="C9" t="s">
        <v>792</v>
      </c>
      <c r="D9" t="s">
        <v>793</v>
      </c>
    </row>
    <row r="10" spans="1:4">
      <c r="A10" s="1062">
        <v>9</v>
      </c>
      <c r="B10" t="s">
        <v>778</v>
      </c>
      <c r="C10" t="s">
        <v>794</v>
      </c>
      <c r="D10" t="s">
        <v>795</v>
      </c>
    </row>
    <row r="11" spans="1:4">
      <c r="A11" s="1062">
        <v>10</v>
      </c>
      <c r="B11" t="s">
        <v>778</v>
      </c>
      <c r="C11" t="s">
        <v>796</v>
      </c>
      <c r="D11" t="s">
        <v>797</v>
      </c>
    </row>
    <row r="12" spans="1:4">
      <c r="A12" s="1062">
        <v>11</v>
      </c>
      <c r="B12" t="s">
        <v>778</v>
      </c>
      <c r="C12" t="s">
        <v>798</v>
      </c>
      <c r="D12" t="s">
        <v>799</v>
      </c>
    </row>
    <row r="13" spans="1:4">
      <c r="A13" s="1062">
        <v>12</v>
      </c>
      <c r="B13" t="s">
        <v>778</v>
      </c>
      <c r="C13" t="s">
        <v>800</v>
      </c>
      <c r="D13" t="s">
        <v>801</v>
      </c>
    </row>
    <row r="14" spans="1:4">
      <c r="A14" s="1062">
        <v>13</v>
      </c>
      <c r="B14" t="s">
        <v>778</v>
      </c>
      <c r="C14" t="s">
        <v>802</v>
      </c>
      <c r="D14" t="s">
        <v>803</v>
      </c>
    </row>
    <row r="15" spans="1:4">
      <c r="A15" s="1062">
        <v>14</v>
      </c>
      <c r="B15" t="s">
        <v>778</v>
      </c>
      <c r="C15" t="s">
        <v>804</v>
      </c>
      <c r="D15" t="s">
        <v>805</v>
      </c>
    </row>
    <row r="16" spans="1:4">
      <c r="A16" s="1062">
        <v>15</v>
      </c>
      <c r="B16" t="s">
        <v>778</v>
      </c>
      <c r="C16" t="s">
        <v>806</v>
      </c>
      <c r="D16" t="s">
        <v>807</v>
      </c>
    </row>
    <row r="17" spans="1:4">
      <c r="A17" s="1062">
        <v>16</v>
      </c>
      <c r="B17" t="s">
        <v>778</v>
      </c>
      <c r="C17" t="s">
        <v>808</v>
      </c>
      <c r="D17" t="s">
        <v>809</v>
      </c>
    </row>
    <row r="18" spans="1:4">
      <c r="A18" s="1062">
        <v>17</v>
      </c>
      <c r="B18" t="s">
        <v>778</v>
      </c>
      <c r="C18" t="s">
        <v>810</v>
      </c>
      <c r="D18" t="s">
        <v>811</v>
      </c>
    </row>
    <row r="19" spans="1:4">
      <c r="A19" s="1062">
        <v>18</v>
      </c>
      <c r="B19" t="s">
        <v>778</v>
      </c>
      <c r="C19" t="s">
        <v>812</v>
      </c>
      <c r="D19" t="s">
        <v>813</v>
      </c>
    </row>
    <row r="20" spans="1:4">
      <c r="A20" s="1062">
        <v>19</v>
      </c>
      <c r="B20" t="s">
        <v>778</v>
      </c>
      <c r="C20" t="s">
        <v>814</v>
      </c>
      <c r="D20" t="s">
        <v>815</v>
      </c>
    </row>
    <row r="21" spans="1:4">
      <c r="A21" s="1062">
        <v>20</v>
      </c>
      <c r="B21" t="s">
        <v>778</v>
      </c>
      <c r="C21" t="s">
        <v>816</v>
      </c>
      <c r="D21" t="s">
        <v>817</v>
      </c>
    </row>
    <row r="22" spans="1:4">
      <c r="A22" s="1062">
        <v>21</v>
      </c>
      <c r="B22" t="s">
        <v>778</v>
      </c>
      <c r="C22" t="s">
        <v>818</v>
      </c>
      <c r="D22" t="s">
        <v>819</v>
      </c>
    </row>
    <row r="23" spans="1:4">
      <c r="A23" s="1062">
        <v>22</v>
      </c>
      <c r="B23" t="s">
        <v>778</v>
      </c>
      <c r="C23" t="s">
        <v>820</v>
      </c>
      <c r="D23" t="s">
        <v>821</v>
      </c>
    </row>
    <row r="24" spans="1:4">
      <c r="A24" s="1062">
        <v>23</v>
      </c>
      <c r="B24" t="s">
        <v>778</v>
      </c>
      <c r="C24" t="s">
        <v>822</v>
      </c>
      <c r="D24" t="s">
        <v>823</v>
      </c>
    </row>
    <row r="25" spans="1:4">
      <c r="A25" s="1062">
        <v>24</v>
      </c>
      <c r="B25" t="s">
        <v>824</v>
      </c>
      <c r="C25" t="s">
        <v>826</v>
      </c>
      <c r="D25" t="s">
        <v>827</v>
      </c>
    </row>
    <row r="26" spans="1:4">
      <c r="A26" s="1062">
        <v>25</v>
      </c>
      <c r="B26" t="s">
        <v>824</v>
      </c>
      <c r="C26" t="s">
        <v>824</v>
      </c>
      <c r="D26" t="s">
        <v>825</v>
      </c>
    </row>
    <row r="27" spans="1:4">
      <c r="A27" s="1062">
        <v>26</v>
      </c>
      <c r="B27" t="s">
        <v>824</v>
      </c>
      <c r="C27" t="s">
        <v>828</v>
      </c>
      <c r="D27" t="s">
        <v>829</v>
      </c>
    </row>
    <row r="28" spans="1:4">
      <c r="A28" s="1062">
        <v>27</v>
      </c>
      <c r="B28" t="s">
        <v>824</v>
      </c>
      <c r="C28" t="s">
        <v>830</v>
      </c>
      <c r="D28" t="s">
        <v>831</v>
      </c>
    </row>
    <row r="29" spans="1:4">
      <c r="A29" s="1062">
        <v>28</v>
      </c>
      <c r="B29" t="s">
        <v>824</v>
      </c>
      <c r="C29" t="s">
        <v>832</v>
      </c>
      <c r="D29" t="s">
        <v>833</v>
      </c>
    </row>
    <row r="30" spans="1:4">
      <c r="A30" s="1062">
        <v>29</v>
      </c>
      <c r="B30" t="s">
        <v>824</v>
      </c>
      <c r="C30" t="s">
        <v>834</v>
      </c>
      <c r="D30" t="s">
        <v>835</v>
      </c>
    </row>
    <row r="31" spans="1:4">
      <c r="A31" s="1062">
        <v>30</v>
      </c>
      <c r="B31" t="s">
        <v>824</v>
      </c>
      <c r="C31" t="s">
        <v>836</v>
      </c>
      <c r="D31" t="s">
        <v>837</v>
      </c>
    </row>
    <row r="32" spans="1:4">
      <c r="A32" s="1062">
        <v>31</v>
      </c>
      <c r="B32" t="s">
        <v>824</v>
      </c>
      <c r="C32" t="s">
        <v>838</v>
      </c>
      <c r="D32" t="s">
        <v>839</v>
      </c>
    </row>
    <row r="33" spans="1:4">
      <c r="A33" s="1062">
        <v>32</v>
      </c>
      <c r="B33" t="s">
        <v>824</v>
      </c>
      <c r="C33" t="s">
        <v>840</v>
      </c>
      <c r="D33" t="s">
        <v>841</v>
      </c>
    </row>
    <row r="34" spans="1:4">
      <c r="A34" s="1062">
        <v>33</v>
      </c>
      <c r="B34" t="s">
        <v>824</v>
      </c>
      <c r="C34" t="s">
        <v>842</v>
      </c>
      <c r="D34" t="s">
        <v>843</v>
      </c>
    </row>
    <row r="35" spans="1:4">
      <c r="A35" s="1062">
        <v>34</v>
      </c>
      <c r="B35" t="s">
        <v>824</v>
      </c>
      <c r="C35" t="s">
        <v>844</v>
      </c>
      <c r="D35" t="s">
        <v>845</v>
      </c>
    </row>
    <row r="36" spans="1:4">
      <c r="A36" s="1062">
        <v>35</v>
      </c>
      <c r="B36" t="s">
        <v>824</v>
      </c>
      <c r="C36" t="s">
        <v>846</v>
      </c>
      <c r="D36" t="s">
        <v>847</v>
      </c>
    </row>
    <row r="37" spans="1:4">
      <c r="A37" s="1062">
        <v>36</v>
      </c>
      <c r="B37" t="s">
        <v>824</v>
      </c>
      <c r="C37" t="s">
        <v>848</v>
      </c>
      <c r="D37" t="s">
        <v>849</v>
      </c>
    </row>
    <row r="38" spans="1:4">
      <c r="A38" s="1062">
        <v>37</v>
      </c>
      <c r="B38" t="s">
        <v>824</v>
      </c>
      <c r="C38" t="s">
        <v>850</v>
      </c>
      <c r="D38" t="s">
        <v>851</v>
      </c>
    </row>
    <row r="39" spans="1:4">
      <c r="A39" s="1062">
        <v>38</v>
      </c>
      <c r="B39" t="s">
        <v>824</v>
      </c>
      <c r="C39" t="s">
        <v>852</v>
      </c>
      <c r="D39" t="s">
        <v>853</v>
      </c>
    </row>
    <row r="40" spans="1:4">
      <c r="A40" s="1062">
        <v>39</v>
      </c>
      <c r="B40" t="s">
        <v>824</v>
      </c>
      <c r="C40" t="s">
        <v>854</v>
      </c>
      <c r="D40" t="s">
        <v>855</v>
      </c>
    </row>
    <row r="41" spans="1:4">
      <c r="A41" s="1062">
        <v>40</v>
      </c>
      <c r="B41" t="s">
        <v>824</v>
      </c>
      <c r="C41" t="s">
        <v>856</v>
      </c>
      <c r="D41" t="s">
        <v>857</v>
      </c>
    </row>
    <row r="42" spans="1:4">
      <c r="A42" s="1062">
        <v>41</v>
      </c>
      <c r="B42" t="s">
        <v>824</v>
      </c>
      <c r="C42" t="s">
        <v>858</v>
      </c>
      <c r="D42" t="s">
        <v>859</v>
      </c>
    </row>
    <row r="43" spans="1:4">
      <c r="A43" s="1062">
        <v>42</v>
      </c>
      <c r="B43" t="s">
        <v>824</v>
      </c>
      <c r="C43" t="s">
        <v>860</v>
      </c>
      <c r="D43" t="s">
        <v>861</v>
      </c>
    </row>
    <row r="44" spans="1:4">
      <c r="A44" s="1062">
        <v>43</v>
      </c>
      <c r="B44" t="s">
        <v>824</v>
      </c>
      <c r="C44" t="s">
        <v>862</v>
      </c>
      <c r="D44" t="s">
        <v>863</v>
      </c>
    </row>
    <row r="45" spans="1:4">
      <c r="A45" s="1062">
        <v>44</v>
      </c>
      <c r="B45" t="s">
        <v>824</v>
      </c>
      <c r="C45" t="s">
        <v>864</v>
      </c>
      <c r="D45" t="s">
        <v>865</v>
      </c>
    </row>
    <row r="46" spans="1:4">
      <c r="A46" s="1062">
        <v>45</v>
      </c>
      <c r="B46" t="s">
        <v>824</v>
      </c>
      <c r="C46" t="s">
        <v>866</v>
      </c>
      <c r="D46" t="s">
        <v>867</v>
      </c>
    </row>
    <row r="47" spans="1:4">
      <c r="A47" s="1062">
        <v>46</v>
      </c>
      <c r="B47" t="s">
        <v>824</v>
      </c>
      <c r="C47" t="s">
        <v>868</v>
      </c>
      <c r="D47" t="s">
        <v>869</v>
      </c>
    </row>
    <row r="48" spans="1:4">
      <c r="A48" s="1062">
        <v>47</v>
      </c>
      <c r="B48" t="s">
        <v>824</v>
      </c>
      <c r="C48" t="s">
        <v>870</v>
      </c>
      <c r="D48" t="s">
        <v>871</v>
      </c>
    </row>
    <row r="49" spans="1:4">
      <c r="A49" s="1062">
        <v>48</v>
      </c>
      <c r="B49" t="s">
        <v>824</v>
      </c>
      <c r="C49" t="s">
        <v>872</v>
      </c>
      <c r="D49" t="s">
        <v>873</v>
      </c>
    </row>
    <row r="50" spans="1:4">
      <c r="A50" s="1062">
        <v>49</v>
      </c>
      <c r="B50" t="s">
        <v>824</v>
      </c>
      <c r="C50" t="s">
        <v>874</v>
      </c>
      <c r="D50" t="s">
        <v>875</v>
      </c>
    </row>
    <row r="51" spans="1:4">
      <c r="A51" s="1062">
        <v>50</v>
      </c>
      <c r="B51" t="s">
        <v>824</v>
      </c>
      <c r="C51" t="s">
        <v>876</v>
      </c>
      <c r="D51" t="s">
        <v>877</v>
      </c>
    </row>
    <row r="52" spans="1:4">
      <c r="A52" s="1062">
        <v>51</v>
      </c>
      <c r="B52" t="s">
        <v>824</v>
      </c>
      <c r="C52" t="s">
        <v>878</v>
      </c>
      <c r="D52" t="s">
        <v>879</v>
      </c>
    </row>
    <row r="53" spans="1:4">
      <c r="A53" s="1062">
        <v>52</v>
      </c>
      <c r="B53" t="s">
        <v>824</v>
      </c>
      <c r="C53" t="s">
        <v>880</v>
      </c>
      <c r="D53" t="s">
        <v>881</v>
      </c>
    </row>
    <row r="54" spans="1:4">
      <c r="A54" s="1062">
        <v>53</v>
      </c>
      <c r="B54" t="s">
        <v>882</v>
      </c>
      <c r="C54" t="s">
        <v>882</v>
      </c>
      <c r="D54" t="s">
        <v>883</v>
      </c>
    </row>
    <row r="55" spans="1:4">
      <c r="A55" s="1062">
        <v>54</v>
      </c>
      <c r="B55" t="s">
        <v>882</v>
      </c>
      <c r="C55" t="s">
        <v>884</v>
      </c>
      <c r="D55" t="s">
        <v>885</v>
      </c>
    </row>
    <row r="56" spans="1:4">
      <c r="A56" s="1062">
        <v>55</v>
      </c>
      <c r="B56" t="s">
        <v>882</v>
      </c>
      <c r="C56" t="s">
        <v>886</v>
      </c>
      <c r="D56" t="s">
        <v>887</v>
      </c>
    </row>
    <row r="57" spans="1:4">
      <c r="A57" s="1062">
        <v>56</v>
      </c>
      <c r="B57" t="s">
        <v>882</v>
      </c>
      <c r="C57" t="s">
        <v>888</v>
      </c>
      <c r="D57" t="s">
        <v>889</v>
      </c>
    </row>
    <row r="58" spans="1:4">
      <c r="A58" s="1062">
        <v>57</v>
      </c>
      <c r="B58" t="s">
        <v>882</v>
      </c>
      <c r="C58" t="s">
        <v>890</v>
      </c>
      <c r="D58" t="s">
        <v>891</v>
      </c>
    </row>
    <row r="59" spans="1:4">
      <c r="A59" s="1062">
        <v>58</v>
      </c>
      <c r="B59" t="s">
        <v>882</v>
      </c>
      <c r="C59" t="s">
        <v>892</v>
      </c>
      <c r="D59" t="s">
        <v>893</v>
      </c>
    </row>
    <row r="60" spans="1:4">
      <c r="A60" s="1062">
        <v>59</v>
      </c>
      <c r="B60" t="s">
        <v>882</v>
      </c>
      <c r="C60" t="s">
        <v>894</v>
      </c>
      <c r="D60" t="s">
        <v>895</v>
      </c>
    </row>
    <row r="61" spans="1:4">
      <c r="A61" s="1062">
        <v>60</v>
      </c>
      <c r="B61" t="s">
        <v>882</v>
      </c>
      <c r="C61" t="s">
        <v>896</v>
      </c>
      <c r="D61" t="s">
        <v>897</v>
      </c>
    </row>
    <row r="62" spans="1:4">
      <c r="A62" s="1062">
        <v>61</v>
      </c>
      <c r="B62" t="s">
        <v>882</v>
      </c>
      <c r="C62" t="s">
        <v>898</v>
      </c>
      <c r="D62" t="s">
        <v>899</v>
      </c>
    </row>
    <row r="63" spans="1:4">
      <c r="A63" s="1062">
        <v>62</v>
      </c>
      <c r="B63" t="s">
        <v>882</v>
      </c>
      <c r="C63" t="s">
        <v>900</v>
      </c>
      <c r="D63" t="s">
        <v>901</v>
      </c>
    </row>
    <row r="64" spans="1:4">
      <c r="A64" s="1062">
        <v>63</v>
      </c>
      <c r="B64" t="s">
        <v>882</v>
      </c>
      <c r="C64" t="s">
        <v>902</v>
      </c>
      <c r="D64" t="s">
        <v>903</v>
      </c>
    </row>
    <row r="65" spans="1:4">
      <c r="A65" s="1062">
        <v>64</v>
      </c>
      <c r="B65" t="s">
        <v>882</v>
      </c>
      <c r="C65" t="s">
        <v>904</v>
      </c>
      <c r="D65" t="s">
        <v>905</v>
      </c>
    </row>
    <row r="66" spans="1:4">
      <c r="A66" s="1062">
        <v>65</v>
      </c>
      <c r="B66" t="s">
        <v>882</v>
      </c>
      <c r="C66" t="s">
        <v>906</v>
      </c>
      <c r="D66" t="s">
        <v>907</v>
      </c>
    </row>
    <row r="67" spans="1:4">
      <c r="A67" s="1062">
        <v>66</v>
      </c>
      <c r="B67" t="s">
        <v>882</v>
      </c>
      <c r="C67" t="s">
        <v>908</v>
      </c>
      <c r="D67" t="s">
        <v>909</v>
      </c>
    </row>
    <row r="68" spans="1:4">
      <c r="A68" s="1062">
        <v>67</v>
      </c>
      <c r="B68" t="s">
        <v>882</v>
      </c>
      <c r="C68" t="s">
        <v>910</v>
      </c>
      <c r="D68" t="s">
        <v>911</v>
      </c>
    </row>
    <row r="69" spans="1:4">
      <c r="A69" s="1062">
        <v>68</v>
      </c>
      <c r="B69" t="s">
        <v>882</v>
      </c>
      <c r="C69" t="s">
        <v>912</v>
      </c>
      <c r="D69" t="s">
        <v>913</v>
      </c>
    </row>
    <row r="70" spans="1:4">
      <c r="A70" s="1062">
        <v>69</v>
      </c>
      <c r="B70" t="s">
        <v>882</v>
      </c>
      <c r="C70" t="s">
        <v>914</v>
      </c>
      <c r="D70" t="s">
        <v>915</v>
      </c>
    </row>
    <row r="71" spans="1:4">
      <c r="A71" s="1062">
        <v>70</v>
      </c>
      <c r="B71" t="s">
        <v>882</v>
      </c>
      <c r="C71" t="s">
        <v>916</v>
      </c>
      <c r="D71" t="s">
        <v>917</v>
      </c>
    </row>
    <row r="72" spans="1:4">
      <c r="A72" s="1062">
        <v>71</v>
      </c>
      <c r="B72" t="s">
        <v>882</v>
      </c>
      <c r="C72" t="s">
        <v>918</v>
      </c>
      <c r="D72" t="s">
        <v>919</v>
      </c>
    </row>
    <row r="73" spans="1:4">
      <c r="A73" s="1062">
        <v>72</v>
      </c>
      <c r="B73" t="s">
        <v>882</v>
      </c>
      <c r="C73" t="s">
        <v>920</v>
      </c>
      <c r="D73" t="s">
        <v>921</v>
      </c>
    </row>
    <row r="74" spans="1:4">
      <c r="A74" s="1062">
        <v>73</v>
      </c>
      <c r="B74" t="s">
        <v>882</v>
      </c>
      <c r="C74" t="s">
        <v>922</v>
      </c>
      <c r="D74" t="s">
        <v>923</v>
      </c>
    </row>
    <row r="75" spans="1:4">
      <c r="A75" s="1062">
        <v>74</v>
      </c>
      <c r="B75" t="s">
        <v>882</v>
      </c>
      <c r="C75" t="s">
        <v>924</v>
      </c>
      <c r="D75" t="s">
        <v>925</v>
      </c>
    </row>
    <row r="76" spans="1:4">
      <c r="A76" s="1062">
        <v>75</v>
      </c>
      <c r="B76" t="s">
        <v>926</v>
      </c>
      <c r="C76" t="s">
        <v>928</v>
      </c>
      <c r="D76" t="s">
        <v>929</v>
      </c>
    </row>
    <row r="77" spans="1:4">
      <c r="A77" s="1062">
        <v>76</v>
      </c>
      <c r="B77" t="s">
        <v>926</v>
      </c>
      <c r="C77" t="s">
        <v>930</v>
      </c>
      <c r="D77" t="s">
        <v>931</v>
      </c>
    </row>
    <row r="78" spans="1:4">
      <c r="A78" s="1062">
        <v>77</v>
      </c>
      <c r="B78" t="s">
        <v>926</v>
      </c>
      <c r="C78" t="s">
        <v>932</v>
      </c>
      <c r="D78" t="s">
        <v>933</v>
      </c>
    </row>
    <row r="79" spans="1:4">
      <c r="A79" s="1062">
        <v>78</v>
      </c>
      <c r="B79" t="s">
        <v>926</v>
      </c>
      <c r="C79" t="s">
        <v>926</v>
      </c>
      <c r="D79" t="s">
        <v>927</v>
      </c>
    </row>
    <row r="80" spans="1:4">
      <c r="A80" s="1062">
        <v>79</v>
      </c>
      <c r="B80" t="s">
        <v>926</v>
      </c>
      <c r="C80" t="s">
        <v>934</v>
      </c>
      <c r="D80" t="s">
        <v>935</v>
      </c>
    </row>
    <row r="81" spans="1:4">
      <c r="A81" s="1062">
        <v>80</v>
      </c>
      <c r="B81" t="s">
        <v>926</v>
      </c>
      <c r="C81" t="s">
        <v>936</v>
      </c>
      <c r="D81" t="s">
        <v>937</v>
      </c>
    </row>
    <row r="82" spans="1:4">
      <c r="A82" s="1062">
        <v>81</v>
      </c>
      <c r="B82" t="s">
        <v>926</v>
      </c>
      <c r="C82" t="s">
        <v>938</v>
      </c>
      <c r="D82" t="s">
        <v>939</v>
      </c>
    </row>
    <row r="83" spans="1:4">
      <c r="A83" s="1062">
        <v>82</v>
      </c>
      <c r="B83" t="s">
        <v>926</v>
      </c>
      <c r="C83" t="s">
        <v>940</v>
      </c>
      <c r="D83" t="s">
        <v>941</v>
      </c>
    </row>
    <row r="84" spans="1:4">
      <c r="A84" s="1062">
        <v>83</v>
      </c>
      <c r="B84" t="s">
        <v>926</v>
      </c>
      <c r="C84" t="s">
        <v>942</v>
      </c>
      <c r="D84" t="s">
        <v>943</v>
      </c>
    </row>
    <row r="85" spans="1:4">
      <c r="A85" s="1062">
        <v>84</v>
      </c>
      <c r="B85" t="s">
        <v>926</v>
      </c>
      <c r="C85" t="s">
        <v>944</v>
      </c>
      <c r="D85" t="s">
        <v>945</v>
      </c>
    </row>
    <row r="86" spans="1:4">
      <c r="A86" s="1062">
        <v>85</v>
      </c>
      <c r="B86" t="s">
        <v>926</v>
      </c>
      <c r="C86" t="s">
        <v>946</v>
      </c>
      <c r="D86" t="s">
        <v>947</v>
      </c>
    </row>
    <row r="87" spans="1:4">
      <c r="A87" s="1062">
        <v>86</v>
      </c>
      <c r="B87" t="s">
        <v>926</v>
      </c>
      <c r="C87" t="s">
        <v>948</v>
      </c>
      <c r="D87" t="s">
        <v>949</v>
      </c>
    </row>
    <row r="88" spans="1:4">
      <c r="A88" s="1062">
        <v>87</v>
      </c>
      <c r="B88" t="s">
        <v>926</v>
      </c>
      <c r="C88" t="s">
        <v>950</v>
      </c>
      <c r="D88" t="s">
        <v>951</v>
      </c>
    </row>
    <row r="89" spans="1:4">
      <c r="A89" s="1062">
        <v>88</v>
      </c>
      <c r="B89" t="s">
        <v>926</v>
      </c>
      <c r="C89" t="s">
        <v>952</v>
      </c>
      <c r="D89" t="s">
        <v>953</v>
      </c>
    </row>
    <row r="90" spans="1:4">
      <c r="A90" s="1062">
        <v>89</v>
      </c>
      <c r="B90" t="s">
        <v>926</v>
      </c>
      <c r="C90" t="s">
        <v>954</v>
      </c>
      <c r="D90" t="s">
        <v>955</v>
      </c>
    </row>
    <row r="91" spans="1:4">
      <c r="A91" s="1062">
        <v>90</v>
      </c>
      <c r="B91" t="s">
        <v>926</v>
      </c>
      <c r="C91" t="s">
        <v>956</v>
      </c>
      <c r="D91" t="s">
        <v>957</v>
      </c>
    </row>
    <row r="92" spans="1:4">
      <c r="A92" s="1062">
        <v>91</v>
      </c>
      <c r="B92" t="s">
        <v>926</v>
      </c>
      <c r="C92" t="s">
        <v>958</v>
      </c>
      <c r="D92" t="s">
        <v>959</v>
      </c>
    </row>
    <row r="93" spans="1:4">
      <c r="A93" s="1062">
        <v>92</v>
      </c>
      <c r="B93" t="s">
        <v>926</v>
      </c>
      <c r="C93" t="s">
        <v>960</v>
      </c>
      <c r="D93" t="s">
        <v>961</v>
      </c>
    </row>
    <row r="94" spans="1:4">
      <c r="A94" s="1062">
        <v>93</v>
      </c>
      <c r="B94" t="s">
        <v>926</v>
      </c>
      <c r="C94" t="s">
        <v>962</v>
      </c>
      <c r="D94" t="s">
        <v>963</v>
      </c>
    </row>
    <row r="95" spans="1:4">
      <c r="A95" s="1062">
        <v>94</v>
      </c>
      <c r="B95" t="s">
        <v>926</v>
      </c>
      <c r="C95" t="s">
        <v>964</v>
      </c>
      <c r="D95" t="s">
        <v>965</v>
      </c>
    </row>
    <row r="96" spans="1:4">
      <c r="A96" s="1062">
        <v>95</v>
      </c>
      <c r="B96" t="s">
        <v>926</v>
      </c>
      <c r="C96" t="s">
        <v>966</v>
      </c>
      <c r="D96" t="s">
        <v>967</v>
      </c>
    </row>
    <row r="97" spans="1:4">
      <c r="A97" s="1062">
        <v>96</v>
      </c>
      <c r="B97" t="s">
        <v>926</v>
      </c>
      <c r="C97" t="s">
        <v>968</v>
      </c>
      <c r="D97" t="s">
        <v>969</v>
      </c>
    </row>
    <row r="98" spans="1:4">
      <c r="A98" s="1062">
        <v>97</v>
      </c>
      <c r="B98" t="s">
        <v>926</v>
      </c>
      <c r="C98" t="s">
        <v>970</v>
      </c>
      <c r="D98" t="s">
        <v>971</v>
      </c>
    </row>
    <row r="99" spans="1:4">
      <c r="A99" s="1062">
        <v>98</v>
      </c>
      <c r="B99" t="s">
        <v>926</v>
      </c>
      <c r="C99" t="s">
        <v>866</v>
      </c>
      <c r="D99" t="s">
        <v>972</v>
      </c>
    </row>
    <row r="100" spans="1:4">
      <c r="A100" s="1062">
        <v>99</v>
      </c>
      <c r="B100" t="s">
        <v>926</v>
      </c>
      <c r="C100" t="s">
        <v>973</v>
      </c>
      <c r="D100" t="s">
        <v>974</v>
      </c>
    </row>
    <row r="101" spans="1:4">
      <c r="A101" s="1062">
        <v>100</v>
      </c>
      <c r="B101" t="s">
        <v>926</v>
      </c>
      <c r="C101" t="s">
        <v>975</v>
      </c>
      <c r="D101" t="s">
        <v>976</v>
      </c>
    </row>
    <row r="102" spans="1:4">
      <c r="A102" s="1062">
        <v>101</v>
      </c>
      <c r="B102" t="s">
        <v>926</v>
      </c>
      <c r="C102" t="s">
        <v>977</v>
      </c>
      <c r="D102" t="s">
        <v>978</v>
      </c>
    </row>
    <row r="103" spans="1:4">
      <c r="A103" s="1062">
        <v>102</v>
      </c>
      <c r="B103" t="s">
        <v>979</v>
      </c>
      <c r="C103" t="s">
        <v>979</v>
      </c>
      <c r="D103" t="s">
        <v>980</v>
      </c>
    </row>
    <row r="104" spans="1:4">
      <c r="A104" s="1062">
        <v>103</v>
      </c>
      <c r="B104" t="s">
        <v>979</v>
      </c>
      <c r="C104" t="s">
        <v>981</v>
      </c>
      <c r="D104" t="s">
        <v>982</v>
      </c>
    </row>
    <row r="105" spans="1:4">
      <c r="A105" s="1062">
        <v>104</v>
      </c>
      <c r="B105" t="s">
        <v>979</v>
      </c>
      <c r="C105" t="s">
        <v>983</v>
      </c>
      <c r="D105" t="s">
        <v>984</v>
      </c>
    </row>
    <row r="106" spans="1:4">
      <c r="A106" s="1062">
        <v>105</v>
      </c>
      <c r="B106" t="s">
        <v>979</v>
      </c>
      <c r="C106" t="s">
        <v>985</v>
      </c>
      <c r="D106" t="s">
        <v>986</v>
      </c>
    </row>
    <row r="107" spans="1:4">
      <c r="A107" s="1062">
        <v>106</v>
      </c>
      <c r="B107" t="s">
        <v>979</v>
      </c>
      <c r="C107" t="s">
        <v>987</v>
      </c>
      <c r="D107" t="s">
        <v>988</v>
      </c>
    </row>
    <row r="108" spans="1:4">
      <c r="A108" s="1062">
        <v>107</v>
      </c>
      <c r="B108" t="s">
        <v>979</v>
      </c>
      <c r="C108" t="s">
        <v>989</v>
      </c>
      <c r="D108" t="s">
        <v>990</v>
      </c>
    </row>
    <row r="109" spans="1:4">
      <c r="A109" s="1062">
        <v>108</v>
      </c>
      <c r="B109" t="s">
        <v>979</v>
      </c>
      <c r="C109" t="s">
        <v>991</v>
      </c>
      <c r="D109" t="s">
        <v>992</v>
      </c>
    </row>
    <row r="110" spans="1:4">
      <c r="A110" s="1062">
        <v>109</v>
      </c>
      <c r="B110" t="s">
        <v>979</v>
      </c>
      <c r="C110" t="s">
        <v>993</v>
      </c>
      <c r="D110" t="s">
        <v>994</v>
      </c>
    </row>
    <row r="111" spans="1:4">
      <c r="A111" s="1062">
        <v>110</v>
      </c>
      <c r="B111" t="s">
        <v>979</v>
      </c>
      <c r="C111" t="s">
        <v>995</v>
      </c>
      <c r="D111" t="s">
        <v>996</v>
      </c>
    </row>
    <row r="112" spans="1:4">
      <c r="A112" s="1062">
        <v>111</v>
      </c>
      <c r="B112" t="s">
        <v>979</v>
      </c>
      <c r="C112" t="s">
        <v>997</v>
      </c>
      <c r="D112" t="s">
        <v>998</v>
      </c>
    </row>
    <row r="113" spans="1:4">
      <c r="A113" s="1062">
        <v>112</v>
      </c>
      <c r="B113" t="s">
        <v>979</v>
      </c>
      <c r="C113" t="s">
        <v>999</v>
      </c>
      <c r="D113" t="s">
        <v>1000</v>
      </c>
    </row>
    <row r="114" spans="1:4">
      <c r="A114" s="1062">
        <v>113</v>
      </c>
      <c r="B114" t="s">
        <v>979</v>
      </c>
      <c r="C114" t="s">
        <v>1001</v>
      </c>
      <c r="D114" t="s">
        <v>1002</v>
      </c>
    </row>
    <row r="115" spans="1:4">
      <c r="A115" s="1062">
        <v>114</v>
      </c>
      <c r="B115" t="s">
        <v>979</v>
      </c>
      <c r="C115" t="s">
        <v>1003</v>
      </c>
      <c r="D115" t="s">
        <v>1004</v>
      </c>
    </row>
    <row r="116" spans="1:4">
      <c r="A116" s="1062">
        <v>115</v>
      </c>
      <c r="B116" t="s">
        <v>979</v>
      </c>
      <c r="C116" t="s">
        <v>1005</v>
      </c>
      <c r="D116" t="s">
        <v>1006</v>
      </c>
    </row>
    <row r="117" spans="1:4">
      <c r="A117" s="1062">
        <v>116</v>
      </c>
      <c r="B117" t="s">
        <v>979</v>
      </c>
      <c r="C117" t="s">
        <v>1007</v>
      </c>
      <c r="D117" t="s">
        <v>1008</v>
      </c>
    </row>
    <row r="118" spans="1:4">
      <c r="A118" s="1062">
        <v>117</v>
      </c>
      <c r="B118" t="s">
        <v>979</v>
      </c>
      <c r="C118" t="s">
        <v>1009</v>
      </c>
      <c r="D118" t="s">
        <v>1010</v>
      </c>
    </row>
    <row r="119" spans="1:4">
      <c r="A119" s="1062">
        <v>118</v>
      </c>
      <c r="B119" t="s">
        <v>979</v>
      </c>
      <c r="C119" t="s">
        <v>1011</v>
      </c>
      <c r="D119" t="s">
        <v>1012</v>
      </c>
    </row>
    <row r="120" spans="1:4">
      <c r="A120" s="1062">
        <v>119</v>
      </c>
      <c r="B120" t="s">
        <v>979</v>
      </c>
      <c r="C120" t="s">
        <v>1013</v>
      </c>
      <c r="D120" t="s">
        <v>1014</v>
      </c>
    </row>
    <row r="121" spans="1:4">
      <c r="A121" s="1062">
        <v>120</v>
      </c>
      <c r="B121" t="s">
        <v>979</v>
      </c>
      <c r="C121" t="s">
        <v>1015</v>
      </c>
      <c r="D121" t="s">
        <v>1016</v>
      </c>
    </row>
    <row r="122" spans="1:4">
      <c r="A122" s="1062">
        <v>121</v>
      </c>
      <c r="B122" t="s">
        <v>979</v>
      </c>
      <c r="C122" t="s">
        <v>1017</v>
      </c>
      <c r="D122" t="s">
        <v>1018</v>
      </c>
    </row>
    <row r="123" spans="1:4">
      <c r="A123" s="1062">
        <v>122</v>
      </c>
      <c r="B123" t="s">
        <v>979</v>
      </c>
      <c r="C123" t="s">
        <v>1019</v>
      </c>
      <c r="D123" t="s">
        <v>1020</v>
      </c>
    </row>
    <row r="124" spans="1:4">
      <c r="A124" s="1062">
        <v>123</v>
      </c>
      <c r="B124" t="s">
        <v>1021</v>
      </c>
      <c r="C124" t="s">
        <v>1021</v>
      </c>
      <c r="D124" t="s">
        <v>1022</v>
      </c>
    </row>
    <row r="125" spans="1:4">
      <c r="A125" s="1062">
        <v>124</v>
      </c>
      <c r="B125" t="s">
        <v>1021</v>
      </c>
      <c r="C125" t="s">
        <v>1023</v>
      </c>
      <c r="D125" t="s">
        <v>1024</v>
      </c>
    </row>
    <row r="126" spans="1:4">
      <c r="A126" s="1062">
        <v>125</v>
      </c>
      <c r="B126" t="s">
        <v>1021</v>
      </c>
      <c r="C126" t="s">
        <v>1025</v>
      </c>
      <c r="D126" t="s">
        <v>1026</v>
      </c>
    </row>
    <row r="127" spans="1:4">
      <c r="A127" s="1062">
        <v>126</v>
      </c>
      <c r="B127" t="s">
        <v>1021</v>
      </c>
      <c r="C127" t="s">
        <v>1027</v>
      </c>
      <c r="D127" t="s">
        <v>1028</v>
      </c>
    </row>
    <row r="128" spans="1:4">
      <c r="A128" s="1062">
        <v>127</v>
      </c>
      <c r="B128" t="s">
        <v>1021</v>
      </c>
      <c r="C128" t="s">
        <v>1029</v>
      </c>
      <c r="D128" t="s">
        <v>1030</v>
      </c>
    </row>
    <row r="129" spans="1:4">
      <c r="A129" s="1062">
        <v>128</v>
      </c>
      <c r="B129" t="s">
        <v>1021</v>
      </c>
      <c r="C129" t="s">
        <v>1031</v>
      </c>
      <c r="D129" t="s">
        <v>1032</v>
      </c>
    </row>
    <row r="130" spans="1:4">
      <c r="A130" s="1062">
        <v>129</v>
      </c>
      <c r="B130" t="s">
        <v>1021</v>
      </c>
      <c r="C130" t="s">
        <v>1033</v>
      </c>
      <c r="D130" t="s">
        <v>1034</v>
      </c>
    </row>
    <row r="131" spans="1:4">
      <c r="A131" s="1062">
        <v>130</v>
      </c>
      <c r="B131" t="s">
        <v>1021</v>
      </c>
      <c r="C131" t="s">
        <v>1035</v>
      </c>
      <c r="D131" t="s">
        <v>1036</v>
      </c>
    </row>
    <row r="132" spans="1:4">
      <c r="A132" s="1062">
        <v>131</v>
      </c>
      <c r="B132" t="s">
        <v>1021</v>
      </c>
      <c r="C132" t="s">
        <v>1037</v>
      </c>
      <c r="D132" t="s">
        <v>1038</v>
      </c>
    </row>
    <row r="133" spans="1:4">
      <c r="A133" s="1062">
        <v>132</v>
      </c>
      <c r="B133" t="s">
        <v>1021</v>
      </c>
      <c r="C133" t="s">
        <v>1039</v>
      </c>
      <c r="D133" t="s">
        <v>1040</v>
      </c>
    </row>
    <row r="134" spans="1:4">
      <c r="A134" s="1062">
        <v>133</v>
      </c>
      <c r="B134" t="s">
        <v>1021</v>
      </c>
      <c r="C134" t="s">
        <v>1041</v>
      </c>
      <c r="D134" t="s">
        <v>1042</v>
      </c>
    </row>
    <row r="135" spans="1:4">
      <c r="A135" s="1062">
        <v>134</v>
      </c>
      <c r="B135" t="s">
        <v>1021</v>
      </c>
      <c r="C135" t="s">
        <v>1043</v>
      </c>
      <c r="D135" t="s">
        <v>1044</v>
      </c>
    </row>
    <row r="136" spans="1:4">
      <c r="A136" s="1062">
        <v>135</v>
      </c>
      <c r="B136" t="s">
        <v>1021</v>
      </c>
      <c r="C136" t="s">
        <v>1045</v>
      </c>
      <c r="D136" t="s">
        <v>1046</v>
      </c>
    </row>
    <row r="137" spans="1:4">
      <c r="A137" s="1062">
        <v>136</v>
      </c>
      <c r="B137" t="s">
        <v>1021</v>
      </c>
      <c r="C137" t="s">
        <v>1047</v>
      </c>
      <c r="D137" t="s">
        <v>1048</v>
      </c>
    </row>
    <row r="138" spans="1:4">
      <c r="A138" s="1062">
        <v>137</v>
      </c>
      <c r="B138" t="s">
        <v>1021</v>
      </c>
      <c r="C138" t="s">
        <v>1049</v>
      </c>
      <c r="D138" t="s">
        <v>1050</v>
      </c>
    </row>
    <row r="139" spans="1:4">
      <c r="A139" s="1062">
        <v>138</v>
      </c>
      <c r="B139" t="s">
        <v>1021</v>
      </c>
      <c r="C139" t="s">
        <v>1051</v>
      </c>
      <c r="D139" t="s">
        <v>1052</v>
      </c>
    </row>
    <row r="140" spans="1:4">
      <c r="A140" s="1062">
        <v>139</v>
      </c>
      <c r="B140" t="s">
        <v>1021</v>
      </c>
      <c r="C140" t="s">
        <v>1053</v>
      </c>
      <c r="D140" t="s">
        <v>1054</v>
      </c>
    </row>
    <row r="141" spans="1:4">
      <c r="A141" s="1062">
        <v>140</v>
      </c>
      <c r="B141" t="s">
        <v>1021</v>
      </c>
      <c r="C141" t="s">
        <v>1055</v>
      </c>
      <c r="D141" t="s">
        <v>1056</v>
      </c>
    </row>
    <row r="142" spans="1:4">
      <c r="A142" s="1062">
        <v>141</v>
      </c>
      <c r="B142" t="s">
        <v>1021</v>
      </c>
      <c r="C142" t="s">
        <v>1057</v>
      </c>
      <c r="D142" t="s">
        <v>1058</v>
      </c>
    </row>
    <row r="143" spans="1:4">
      <c r="A143" s="1062">
        <v>142</v>
      </c>
      <c r="B143" t="s">
        <v>1021</v>
      </c>
      <c r="C143" t="s">
        <v>1059</v>
      </c>
      <c r="D143" t="s">
        <v>1060</v>
      </c>
    </row>
    <row r="144" spans="1:4">
      <c r="A144" s="1062">
        <v>143</v>
      </c>
      <c r="B144" t="s">
        <v>1021</v>
      </c>
      <c r="C144" t="s">
        <v>1061</v>
      </c>
      <c r="D144" t="s">
        <v>1062</v>
      </c>
    </row>
    <row r="145" spans="1:4">
      <c r="A145" s="1062">
        <v>144</v>
      </c>
      <c r="B145" t="s">
        <v>1021</v>
      </c>
      <c r="C145" t="s">
        <v>1063</v>
      </c>
      <c r="D145" t="s">
        <v>1064</v>
      </c>
    </row>
    <row r="146" spans="1:4">
      <c r="A146" s="1062">
        <v>145</v>
      </c>
      <c r="B146" t="s">
        <v>1065</v>
      </c>
      <c r="C146" t="s">
        <v>1067</v>
      </c>
      <c r="D146" t="s">
        <v>1068</v>
      </c>
    </row>
    <row r="147" spans="1:4">
      <c r="A147" s="1062">
        <v>146</v>
      </c>
      <c r="B147" t="s">
        <v>1065</v>
      </c>
      <c r="C147" t="s">
        <v>1065</v>
      </c>
      <c r="D147" t="s">
        <v>1066</v>
      </c>
    </row>
    <row r="148" spans="1:4">
      <c r="A148" s="1062">
        <v>147</v>
      </c>
      <c r="B148" t="s">
        <v>1065</v>
      </c>
      <c r="C148" t="s">
        <v>1069</v>
      </c>
      <c r="D148" t="s">
        <v>1070</v>
      </c>
    </row>
    <row r="149" spans="1:4">
      <c r="A149" s="1062">
        <v>148</v>
      </c>
      <c r="B149" t="s">
        <v>1065</v>
      </c>
      <c r="C149" t="s">
        <v>1023</v>
      </c>
      <c r="D149" t="s">
        <v>1071</v>
      </c>
    </row>
    <row r="150" spans="1:4">
      <c r="A150" s="1062">
        <v>149</v>
      </c>
      <c r="B150" t="s">
        <v>1065</v>
      </c>
      <c r="C150" t="s">
        <v>1072</v>
      </c>
      <c r="D150" t="s">
        <v>1073</v>
      </c>
    </row>
    <row r="151" spans="1:4">
      <c r="A151" s="1062">
        <v>150</v>
      </c>
      <c r="B151" t="s">
        <v>1065</v>
      </c>
      <c r="C151" t="s">
        <v>1074</v>
      </c>
      <c r="D151" t="s">
        <v>1075</v>
      </c>
    </row>
    <row r="152" spans="1:4">
      <c r="A152" s="1062">
        <v>151</v>
      </c>
      <c r="B152" t="s">
        <v>1065</v>
      </c>
      <c r="C152" t="s">
        <v>1027</v>
      </c>
      <c r="D152" t="s">
        <v>1076</v>
      </c>
    </row>
    <row r="153" spans="1:4">
      <c r="A153" s="1062">
        <v>152</v>
      </c>
      <c r="B153" t="s">
        <v>1065</v>
      </c>
      <c r="C153" t="s">
        <v>1077</v>
      </c>
      <c r="D153" t="s">
        <v>1078</v>
      </c>
    </row>
    <row r="154" spans="1:4">
      <c r="A154" s="1062">
        <v>153</v>
      </c>
      <c r="B154" t="s">
        <v>1065</v>
      </c>
      <c r="C154" t="s">
        <v>1079</v>
      </c>
      <c r="D154" t="s">
        <v>1080</v>
      </c>
    </row>
    <row r="155" spans="1:4">
      <c r="A155" s="1062">
        <v>154</v>
      </c>
      <c r="B155" t="s">
        <v>1065</v>
      </c>
      <c r="C155" t="s">
        <v>1081</v>
      </c>
      <c r="D155" t="s">
        <v>1082</v>
      </c>
    </row>
    <row r="156" spans="1:4">
      <c r="A156" s="1062">
        <v>155</v>
      </c>
      <c r="B156" t="s">
        <v>1065</v>
      </c>
      <c r="C156" t="s">
        <v>1083</v>
      </c>
      <c r="D156" t="s">
        <v>1084</v>
      </c>
    </row>
    <row r="157" spans="1:4">
      <c r="A157" s="1062">
        <v>156</v>
      </c>
      <c r="B157" t="s">
        <v>1065</v>
      </c>
      <c r="C157" t="s">
        <v>1085</v>
      </c>
      <c r="D157" t="s">
        <v>1086</v>
      </c>
    </row>
    <row r="158" spans="1:4">
      <c r="A158" s="1062">
        <v>157</v>
      </c>
      <c r="B158" t="s">
        <v>1065</v>
      </c>
      <c r="C158" t="s">
        <v>1087</v>
      </c>
      <c r="D158" t="s">
        <v>1088</v>
      </c>
    </row>
    <row r="159" spans="1:4">
      <c r="A159" s="1062">
        <v>158</v>
      </c>
      <c r="B159" t="s">
        <v>1065</v>
      </c>
      <c r="C159" t="s">
        <v>1089</v>
      </c>
      <c r="D159" t="s">
        <v>1090</v>
      </c>
    </row>
    <row r="160" spans="1:4">
      <c r="A160" s="1062">
        <v>159</v>
      </c>
      <c r="B160" t="s">
        <v>1065</v>
      </c>
      <c r="C160" t="s">
        <v>1091</v>
      </c>
      <c r="D160" t="s">
        <v>1092</v>
      </c>
    </row>
    <row r="161" spans="1:4">
      <c r="A161" s="1062">
        <v>160</v>
      </c>
      <c r="B161" t="s">
        <v>1065</v>
      </c>
      <c r="C161" t="s">
        <v>1093</v>
      </c>
      <c r="D161" t="s">
        <v>1094</v>
      </c>
    </row>
    <row r="162" spans="1:4">
      <c r="A162" s="1062">
        <v>161</v>
      </c>
      <c r="B162" t="s">
        <v>1065</v>
      </c>
      <c r="C162" t="s">
        <v>1095</v>
      </c>
      <c r="D162" t="s">
        <v>1096</v>
      </c>
    </row>
    <row r="163" spans="1:4">
      <c r="A163" s="1062">
        <v>162</v>
      </c>
      <c r="B163" t="s">
        <v>1065</v>
      </c>
      <c r="C163" t="s">
        <v>1097</v>
      </c>
      <c r="D163" t="s">
        <v>1098</v>
      </c>
    </row>
    <row r="164" spans="1:4">
      <c r="A164" s="1062">
        <v>163</v>
      </c>
      <c r="B164" t="s">
        <v>1065</v>
      </c>
      <c r="C164" t="s">
        <v>1099</v>
      </c>
      <c r="D164" t="s">
        <v>1100</v>
      </c>
    </row>
    <row r="165" spans="1:4">
      <c r="A165" s="1062">
        <v>164</v>
      </c>
      <c r="B165" t="s">
        <v>1065</v>
      </c>
      <c r="C165" t="s">
        <v>1101</v>
      </c>
      <c r="D165" t="s">
        <v>1102</v>
      </c>
    </row>
    <row r="166" spans="1:4">
      <c r="A166" s="1062">
        <v>165</v>
      </c>
      <c r="B166" t="s">
        <v>1065</v>
      </c>
      <c r="C166" t="s">
        <v>1103</v>
      </c>
      <c r="D166" t="s">
        <v>1104</v>
      </c>
    </row>
    <row r="167" spans="1:4">
      <c r="A167" s="1062">
        <v>166</v>
      </c>
      <c r="B167" t="s">
        <v>1065</v>
      </c>
      <c r="C167" t="s">
        <v>1105</v>
      </c>
      <c r="D167" t="s">
        <v>1106</v>
      </c>
    </row>
    <row r="168" spans="1:4">
      <c r="A168" s="1062">
        <v>167</v>
      </c>
      <c r="B168" t="s">
        <v>1065</v>
      </c>
      <c r="C168" t="s">
        <v>1107</v>
      </c>
      <c r="D168" t="s">
        <v>1108</v>
      </c>
    </row>
    <row r="169" spans="1:4">
      <c r="A169" s="1062">
        <v>168</v>
      </c>
      <c r="B169" t="s">
        <v>1065</v>
      </c>
      <c r="C169" t="s">
        <v>1109</v>
      </c>
      <c r="D169" t="s">
        <v>1110</v>
      </c>
    </row>
    <row r="170" spans="1:4">
      <c r="A170" s="1062">
        <v>169</v>
      </c>
      <c r="B170" t="s">
        <v>1065</v>
      </c>
      <c r="C170" t="s">
        <v>1111</v>
      </c>
      <c r="D170" t="s">
        <v>1112</v>
      </c>
    </row>
    <row r="171" spans="1:4">
      <c r="A171" s="1062">
        <v>170</v>
      </c>
      <c r="B171" t="s">
        <v>1065</v>
      </c>
      <c r="C171" t="s">
        <v>1113</v>
      </c>
      <c r="D171" t="s">
        <v>1114</v>
      </c>
    </row>
    <row r="172" spans="1:4">
      <c r="A172" s="1062">
        <v>171</v>
      </c>
      <c r="B172" t="s">
        <v>1065</v>
      </c>
      <c r="C172" t="s">
        <v>1115</v>
      </c>
      <c r="D172" t="s">
        <v>1116</v>
      </c>
    </row>
    <row r="173" spans="1:4">
      <c r="A173" s="1062">
        <v>172</v>
      </c>
      <c r="B173" t="s">
        <v>1065</v>
      </c>
      <c r="C173" t="s">
        <v>1117</v>
      </c>
      <c r="D173" t="s">
        <v>1118</v>
      </c>
    </row>
    <row r="174" spans="1:4">
      <c r="A174" s="1062">
        <v>173</v>
      </c>
      <c r="B174" t="s">
        <v>1065</v>
      </c>
      <c r="C174" t="s">
        <v>1119</v>
      </c>
      <c r="D174" t="s">
        <v>1120</v>
      </c>
    </row>
    <row r="175" spans="1:4">
      <c r="A175" s="1062">
        <v>174</v>
      </c>
      <c r="B175" t="s">
        <v>1065</v>
      </c>
      <c r="C175" t="s">
        <v>1121</v>
      </c>
      <c r="D175" t="s">
        <v>1122</v>
      </c>
    </row>
    <row r="176" spans="1:4">
      <c r="A176" s="1062">
        <v>175</v>
      </c>
      <c r="B176" t="s">
        <v>1065</v>
      </c>
      <c r="C176" t="s">
        <v>1123</v>
      </c>
      <c r="D176" t="s">
        <v>1124</v>
      </c>
    </row>
    <row r="177" spans="1:4">
      <c r="A177" s="1062">
        <v>176</v>
      </c>
      <c r="B177" t="s">
        <v>1065</v>
      </c>
      <c r="C177" t="s">
        <v>1125</v>
      </c>
      <c r="D177" t="s">
        <v>1126</v>
      </c>
    </row>
    <row r="178" spans="1:4">
      <c r="A178" s="1062">
        <v>177</v>
      </c>
      <c r="B178" t="s">
        <v>1065</v>
      </c>
      <c r="C178" t="s">
        <v>1127</v>
      </c>
      <c r="D178" t="s">
        <v>1128</v>
      </c>
    </row>
    <row r="179" spans="1:4">
      <c r="A179" s="1062">
        <v>178</v>
      </c>
      <c r="B179" t="s">
        <v>1065</v>
      </c>
      <c r="C179" t="s">
        <v>1129</v>
      </c>
      <c r="D179" t="s">
        <v>1130</v>
      </c>
    </row>
    <row r="180" spans="1:4">
      <c r="A180" s="1062">
        <v>179</v>
      </c>
      <c r="B180" t="s">
        <v>1065</v>
      </c>
      <c r="C180" t="s">
        <v>1131</v>
      </c>
      <c r="D180" t="s">
        <v>1132</v>
      </c>
    </row>
    <row r="181" spans="1:4">
      <c r="A181" s="1062">
        <v>180</v>
      </c>
      <c r="B181" t="s">
        <v>1065</v>
      </c>
      <c r="C181" t="s">
        <v>1133</v>
      </c>
      <c r="D181" t="s">
        <v>1134</v>
      </c>
    </row>
    <row r="182" spans="1:4">
      <c r="A182" s="1062">
        <v>181</v>
      </c>
      <c r="B182" t="s">
        <v>1065</v>
      </c>
      <c r="C182" t="s">
        <v>1135</v>
      </c>
      <c r="D182" t="s">
        <v>1136</v>
      </c>
    </row>
    <row r="183" spans="1:4">
      <c r="A183" s="1062">
        <v>182</v>
      </c>
      <c r="B183" t="s">
        <v>1065</v>
      </c>
      <c r="C183" t="s">
        <v>1137</v>
      </c>
      <c r="D183" t="s">
        <v>1138</v>
      </c>
    </row>
    <row r="184" spans="1:4">
      <c r="A184" s="1062">
        <v>183</v>
      </c>
      <c r="B184" t="s">
        <v>1139</v>
      </c>
      <c r="C184" t="s">
        <v>1141</v>
      </c>
      <c r="D184" t="s">
        <v>1142</v>
      </c>
    </row>
    <row r="185" spans="1:4">
      <c r="A185" s="1062">
        <v>184</v>
      </c>
      <c r="B185" t="s">
        <v>1139</v>
      </c>
      <c r="C185" t="s">
        <v>1139</v>
      </c>
      <c r="D185" t="s">
        <v>1140</v>
      </c>
    </row>
    <row r="186" spans="1:4">
      <c r="A186" s="1062">
        <v>185</v>
      </c>
      <c r="B186" t="s">
        <v>1139</v>
      </c>
      <c r="C186" t="s">
        <v>1143</v>
      </c>
      <c r="D186" t="s">
        <v>1144</v>
      </c>
    </row>
    <row r="187" spans="1:4">
      <c r="A187" s="1062">
        <v>186</v>
      </c>
      <c r="B187" t="s">
        <v>1139</v>
      </c>
      <c r="C187" t="s">
        <v>1145</v>
      </c>
      <c r="D187" t="s">
        <v>1146</v>
      </c>
    </row>
    <row r="188" spans="1:4">
      <c r="A188" s="1062">
        <v>187</v>
      </c>
      <c r="B188" t="s">
        <v>1139</v>
      </c>
      <c r="C188" t="s">
        <v>1147</v>
      </c>
      <c r="D188" t="s">
        <v>1148</v>
      </c>
    </row>
    <row r="189" spans="1:4">
      <c r="A189" s="1062">
        <v>188</v>
      </c>
      <c r="B189" t="s">
        <v>1139</v>
      </c>
      <c r="C189" t="s">
        <v>1149</v>
      </c>
      <c r="D189" t="s">
        <v>1150</v>
      </c>
    </row>
    <row r="190" spans="1:4">
      <c r="A190" s="1062">
        <v>189</v>
      </c>
      <c r="B190" t="s">
        <v>1139</v>
      </c>
      <c r="C190" t="s">
        <v>1151</v>
      </c>
      <c r="D190" t="s">
        <v>1152</v>
      </c>
    </row>
    <row r="191" spans="1:4">
      <c r="A191" s="1062">
        <v>190</v>
      </c>
      <c r="B191" t="s">
        <v>1139</v>
      </c>
      <c r="C191" t="s">
        <v>1153</v>
      </c>
      <c r="D191" t="s">
        <v>1154</v>
      </c>
    </row>
    <row r="192" spans="1:4">
      <c r="A192" s="1062">
        <v>191</v>
      </c>
      <c r="B192" t="s">
        <v>1139</v>
      </c>
      <c r="C192" t="s">
        <v>1155</v>
      </c>
      <c r="D192" t="s">
        <v>1156</v>
      </c>
    </row>
    <row r="193" spans="1:4">
      <c r="A193" s="1062">
        <v>192</v>
      </c>
      <c r="B193" t="s">
        <v>1139</v>
      </c>
      <c r="C193" t="s">
        <v>1157</v>
      </c>
      <c r="D193" t="s">
        <v>1158</v>
      </c>
    </row>
    <row r="194" spans="1:4">
      <c r="A194" s="1062">
        <v>193</v>
      </c>
      <c r="B194" t="s">
        <v>1139</v>
      </c>
      <c r="C194" t="s">
        <v>1159</v>
      </c>
      <c r="D194" t="s">
        <v>1160</v>
      </c>
    </row>
    <row r="195" spans="1:4">
      <c r="A195" s="1062">
        <v>194</v>
      </c>
      <c r="B195" t="s">
        <v>1139</v>
      </c>
      <c r="C195" t="s">
        <v>1161</v>
      </c>
      <c r="D195" t="s">
        <v>1162</v>
      </c>
    </row>
    <row r="196" spans="1:4">
      <c r="A196" s="1062">
        <v>195</v>
      </c>
      <c r="B196" t="s">
        <v>1139</v>
      </c>
      <c r="C196" t="s">
        <v>1163</v>
      </c>
      <c r="D196" t="s">
        <v>1164</v>
      </c>
    </row>
    <row r="197" spans="1:4">
      <c r="A197" s="1062">
        <v>196</v>
      </c>
      <c r="B197" t="s">
        <v>1139</v>
      </c>
      <c r="C197" t="s">
        <v>1165</v>
      </c>
      <c r="D197" t="s">
        <v>1166</v>
      </c>
    </row>
    <row r="198" spans="1:4">
      <c r="A198" s="1062">
        <v>197</v>
      </c>
      <c r="B198" t="s">
        <v>1139</v>
      </c>
      <c r="C198" t="s">
        <v>1167</v>
      </c>
      <c r="D198" t="s">
        <v>1168</v>
      </c>
    </row>
    <row r="199" spans="1:4">
      <c r="A199" s="1062">
        <v>198</v>
      </c>
      <c r="B199" t="s">
        <v>1139</v>
      </c>
      <c r="C199" t="s">
        <v>1169</v>
      </c>
      <c r="D199" t="s">
        <v>1170</v>
      </c>
    </row>
    <row r="200" spans="1:4">
      <c r="A200" s="1062">
        <v>199</v>
      </c>
      <c r="B200" t="s">
        <v>1139</v>
      </c>
      <c r="C200" t="s">
        <v>1171</v>
      </c>
      <c r="D200" t="s">
        <v>1172</v>
      </c>
    </row>
    <row r="201" spans="1:4">
      <c r="A201" s="1062">
        <v>200</v>
      </c>
      <c r="B201" t="s">
        <v>1139</v>
      </c>
      <c r="C201" t="s">
        <v>1173</v>
      </c>
      <c r="D201" t="s">
        <v>1174</v>
      </c>
    </row>
    <row r="202" spans="1:4">
      <c r="A202" s="1062">
        <v>201</v>
      </c>
      <c r="B202" t="s">
        <v>1139</v>
      </c>
      <c r="C202" t="s">
        <v>1175</v>
      </c>
      <c r="D202" t="s">
        <v>1176</v>
      </c>
    </row>
    <row r="203" spans="1:4">
      <c r="A203" s="1062">
        <v>202</v>
      </c>
      <c r="B203" t="s">
        <v>1139</v>
      </c>
      <c r="C203" t="s">
        <v>1177</v>
      </c>
      <c r="D203" t="s">
        <v>1178</v>
      </c>
    </row>
    <row r="204" spans="1:4">
      <c r="A204" s="1062">
        <v>203</v>
      </c>
      <c r="B204" t="s">
        <v>1139</v>
      </c>
      <c r="C204" t="s">
        <v>1179</v>
      </c>
      <c r="D204" t="s">
        <v>1180</v>
      </c>
    </row>
    <row r="205" spans="1:4">
      <c r="A205" s="1062">
        <v>204</v>
      </c>
      <c r="B205" t="s">
        <v>1139</v>
      </c>
      <c r="C205" t="s">
        <v>1181</v>
      </c>
      <c r="D205" t="s">
        <v>1182</v>
      </c>
    </row>
    <row r="206" spans="1:4">
      <c r="A206" s="1062">
        <v>205</v>
      </c>
      <c r="B206" t="s">
        <v>1139</v>
      </c>
      <c r="C206" t="s">
        <v>1183</v>
      </c>
      <c r="D206" t="s">
        <v>1184</v>
      </c>
    </row>
    <row r="207" spans="1:4">
      <c r="A207" s="1062">
        <v>206</v>
      </c>
      <c r="B207" t="s">
        <v>1185</v>
      </c>
      <c r="C207" t="s">
        <v>1187</v>
      </c>
      <c r="D207" t="s">
        <v>1188</v>
      </c>
    </row>
    <row r="208" spans="1:4">
      <c r="A208" s="1062">
        <v>207</v>
      </c>
      <c r="B208" t="s">
        <v>1185</v>
      </c>
      <c r="C208" t="s">
        <v>1185</v>
      </c>
      <c r="D208" t="s">
        <v>1186</v>
      </c>
    </row>
    <row r="209" spans="1:4">
      <c r="A209" s="1062">
        <v>208</v>
      </c>
      <c r="B209" t="s">
        <v>1185</v>
      </c>
      <c r="C209" t="s">
        <v>1189</v>
      </c>
      <c r="D209" t="s">
        <v>1190</v>
      </c>
    </row>
    <row r="210" spans="1:4">
      <c r="A210" s="1062">
        <v>209</v>
      </c>
      <c r="B210" t="s">
        <v>1185</v>
      </c>
      <c r="C210" t="s">
        <v>1191</v>
      </c>
      <c r="D210" t="s">
        <v>1192</v>
      </c>
    </row>
    <row r="211" spans="1:4">
      <c r="A211" s="1062">
        <v>210</v>
      </c>
      <c r="B211" t="s">
        <v>1185</v>
      </c>
      <c r="C211" t="s">
        <v>1193</v>
      </c>
      <c r="D211" t="s">
        <v>1194</v>
      </c>
    </row>
    <row r="212" spans="1:4">
      <c r="A212" s="1062">
        <v>211</v>
      </c>
      <c r="B212" t="s">
        <v>1185</v>
      </c>
      <c r="C212" t="s">
        <v>1195</v>
      </c>
      <c r="D212" t="s">
        <v>1196</v>
      </c>
    </row>
    <row r="213" spans="1:4">
      <c r="A213" s="1062">
        <v>212</v>
      </c>
      <c r="B213" t="s">
        <v>1185</v>
      </c>
      <c r="C213" t="s">
        <v>1197</v>
      </c>
      <c r="D213" t="s">
        <v>1198</v>
      </c>
    </row>
    <row r="214" spans="1:4">
      <c r="A214" s="1062">
        <v>213</v>
      </c>
      <c r="B214" t="s">
        <v>1185</v>
      </c>
      <c r="C214" t="s">
        <v>1199</v>
      </c>
      <c r="D214" t="s">
        <v>1200</v>
      </c>
    </row>
    <row r="215" spans="1:4">
      <c r="A215" s="1062">
        <v>214</v>
      </c>
      <c r="B215" t="s">
        <v>1185</v>
      </c>
      <c r="C215" t="s">
        <v>1201</v>
      </c>
      <c r="D215" t="s">
        <v>1202</v>
      </c>
    </row>
    <row r="216" spans="1:4">
      <c r="A216" s="1062">
        <v>215</v>
      </c>
      <c r="B216" t="s">
        <v>1185</v>
      </c>
      <c r="C216" t="s">
        <v>1203</v>
      </c>
      <c r="D216" t="s">
        <v>1204</v>
      </c>
    </row>
    <row r="217" spans="1:4">
      <c r="A217" s="1062">
        <v>216</v>
      </c>
      <c r="B217" t="s">
        <v>1185</v>
      </c>
      <c r="C217" t="s">
        <v>1205</v>
      </c>
      <c r="D217" t="s">
        <v>1206</v>
      </c>
    </row>
    <row r="218" spans="1:4">
      <c r="A218" s="1062">
        <v>217</v>
      </c>
      <c r="B218" t="s">
        <v>1185</v>
      </c>
      <c r="C218" t="s">
        <v>1207</v>
      </c>
      <c r="D218" t="s">
        <v>1208</v>
      </c>
    </row>
    <row r="219" spans="1:4">
      <c r="A219" s="1062">
        <v>218</v>
      </c>
      <c r="B219" t="s">
        <v>1185</v>
      </c>
      <c r="C219" t="s">
        <v>1209</v>
      </c>
      <c r="D219" t="s">
        <v>1210</v>
      </c>
    </row>
    <row r="220" spans="1:4">
      <c r="A220" s="1062">
        <v>219</v>
      </c>
      <c r="B220" t="s">
        <v>1185</v>
      </c>
      <c r="C220" t="s">
        <v>1211</v>
      </c>
      <c r="D220" t="s">
        <v>1212</v>
      </c>
    </row>
    <row r="221" spans="1:4">
      <c r="A221" s="1062">
        <v>220</v>
      </c>
      <c r="B221" t="s">
        <v>1185</v>
      </c>
      <c r="C221" t="s">
        <v>1213</v>
      </c>
      <c r="D221" t="s">
        <v>1214</v>
      </c>
    </row>
    <row r="222" spans="1:4">
      <c r="A222" s="1062">
        <v>221</v>
      </c>
      <c r="B222" t="s">
        <v>1185</v>
      </c>
      <c r="C222" t="s">
        <v>1215</v>
      </c>
      <c r="D222" t="s">
        <v>1216</v>
      </c>
    </row>
    <row r="223" spans="1:4">
      <c r="A223" s="1062">
        <v>222</v>
      </c>
      <c r="B223" t="s">
        <v>1185</v>
      </c>
      <c r="C223" t="s">
        <v>1217</v>
      </c>
      <c r="D223" t="s">
        <v>1218</v>
      </c>
    </row>
    <row r="224" spans="1:4">
      <c r="A224" s="1062">
        <v>223</v>
      </c>
      <c r="B224" t="s">
        <v>1185</v>
      </c>
      <c r="C224" t="s">
        <v>1219</v>
      </c>
      <c r="D224" t="s">
        <v>1220</v>
      </c>
    </row>
    <row r="225" spans="1:4">
      <c r="A225" s="1062">
        <v>224</v>
      </c>
      <c r="B225" t="s">
        <v>1221</v>
      </c>
      <c r="C225" t="s">
        <v>1221</v>
      </c>
      <c r="D225" t="s">
        <v>1222</v>
      </c>
    </row>
    <row r="226" spans="1:4">
      <c r="A226" s="1062">
        <v>225</v>
      </c>
      <c r="B226" t="s">
        <v>1221</v>
      </c>
      <c r="C226" t="s">
        <v>1223</v>
      </c>
      <c r="D226" t="s">
        <v>1224</v>
      </c>
    </row>
    <row r="227" spans="1:4">
      <c r="A227" s="1062">
        <v>226</v>
      </c>
      <c r="B227" t="s">
        <v>1221</v>
      </c>
      <c r="C227" t="s">
        <v>1225</v>
      </c>
      <c r="D227" t="s">
        <v>1226</v>
      </c>
    </row>
    <row r="228" spans="1:4">
      <c r="A228" s="1062">
        <v>227</v>
      </c>
      <c r="B228" t="s">
        <v>1221</v>
      </c>
      <c r="C228" t="s">
        <v>1227</v>
      </c>
      <c r="D228" t="s">
        <v>1228</v>
      </c>
    </row>
    <row r="229" spans="1:4">
      <c r="A229" s="1062">
        <v>228</v>
      </c>
      <c r="B229" t="s">
        <v>1221</v>
      </c>
      <c r="C229" t="s">
        <v>1229</v>
      </c>
      <c r="D229" t="s">
        <v>1230</v>
      </c>
    </row>
    <row r="230" spans="1:4">
      <c r="A230" s="1062">
        <v>229</v>
      </c>
      <c r="B230" t="s">
        <v>1221</v>
      </c>
      <c r="C230" t="s">
        <v>1231</v>
      </c>
      <c r="D230" t="s">
        <v>1232</v>
      </c>
    </row>
    <row r="231" spans="1:4">
      <c r="A231" s="1062">
        <v>230</v>
      </c>
      <c r="B231" t="s">
        <v>1221</v>
      </c>
      <c r="C231" t="s">
        <v>1233</v>
      </c>
      <c r="D231" t="s">
        <v>1234</v>
      </c>
    </row>
    <row r="232" spans="1:4">
      <c r="A232" s="1062">
        <v>231</v>
      </c>
      <c r="B232" t="s">
        <v>1221</v>
      </c>
      <c r="C232" t="s">
        <v>1235</v>
      </c>
      <c r="D232" t="s">
        <v>1236</v>
      </c>
    </row>
    <row r="233" spans="1:4">
      <c r="A233" s="1062">
        <v>232</v>
      </c>
      <c r="B233" t="s">
        <v>1221</v>
      </c>
      <c r="C233" t="s">
        <v>1237</v>
      </c>
      <c r="D233" t="s">
        <v>1238</v>
      </c>
    </row>
    <row r="234" spans="1:4">
      <c r="A234" s="1062">
        <v>233</v>
      </c>
      <c r="B234" t="s">
        <v>1221</v>
      </c>
      <c r="C234" t="s">
        <v>1239</v>
      </c>
      <c r="D234" t="s">
        <v>1240</v>
      </c>
    </row>
    <row r="235" spans="1:4">
      <c r="A235" s="1062">
        <v>234</v>
      </c>
      <c r="B235" t="s">
        <v>1221</v>
      </c>
      <c r="C235" t="s">
        <v>1241</v>
      </c>
      <c r="D235" t="s">
        <v>1242</v>
      </c>
    </row>
    <row r="236" spans="1:4">
      <c r="A236" s="1062">
        <v>235</v>
      </c>
      <c r="B236" t="s">
        <v>1221</v>
      </c>
      <c r="C236" t="s">
        <v>1243</v>
      </c>
      <c r="D236" t="s">
        <v>1244</v>
      </c>
    </row>
    <row r="237" spans="1:4">
      <c r="A237" s="1062">
        <v>236</v>
      </c>
      <c r="B237" t="s">
        <v>1221</v>
      </c>
      <c r="C237" t="s">
        <v>1245</v>
      </c>
      <c r="D237" t="s">
        <v>1246</v>
      </c>
    </row>
    <row r="238" spans="1:4">
      <c r="A238" s="1062">
        <v>237</v>
      </c>
      <c r="B238" t="s">
        <v>1247</v>
      </c>
      <c r="C238" t="s">
        <v>1249</v>
      </c>
      <c r="D238" t="s">
        <v>1250</v>
      </c>
    </row>
    <row r="239" spans="1:4">
      <c r="A239" s="1062">
        <v>238</v>
      </c>
      <c r="B239" t="s">
        <v>1247</v>
      </c>
      <c r="C239" t="s">
        <v>1247</v>
      </c>
      <c r="D239" t="s">
        <v>1248</v>
      </c>
    </row>
    <row r="240" spans="1:4">
      <c r="A240" s="1062">
        <v>239</v>
      </c>
      <c r="B240" t="s">
        <v>1247</v>
      </c>
      <c r="C240" t="s">
        <v>1251</v>
      </c>
      <c r="D240" t="s">
        <v>1252</v>
      </c>
    </row>
    <row r="241" spans="1:4">
      <c r="A241" s="1062">
        <v>240</v>
      </c>
      <c r="B241" t="s">
        <v>1247</v>
      </c>
      <c r="C241" t="s">
        <v>1253</v>
      </c>
      <c r="D241" t="s">
        <v>1254</v>
      </c>
    </row>
    <row r="242" spans="1:4">
      <c r="A242" s="1062">
        <v>241</v>
      </c>
      <c r="B242" t="s">
        <v>1247</v>
      </c>
      <c r="C242" t="s">
        <v>1255</v>
      </c>
      <c r="D242" t="s">
        <v>1256</v>
      </c>
    </row>
    <row r="243" spans="1:4">
      <c r="A243" s="1062">
        <v>242</v>
      </c>
      <c r="B243" t="s">
        <v>1247</v>
      </c>
      <c r="C243" t="s">
        <v>1257</v>
      </c>
      <c r="D243" t="s">
        <v>1258</v>
      </c>
    </row>
    <row r="244" spans="1:4">
      <c r="A244" s="1062">
        <v>243</v>
      </c>
      <c r="B244" t="s">
        <v>1247</v>
      </c>
      <c r="C244" t="s">
        <v>1259</v>
      </c>
      <c r="D244" t="s">
        <v>1260</v>
      </c>
    </row>
    <row r="245" spans="1:4">
      <c r="A245" s="1062">
        <v>244</v>
      </c>
      <c r="B245" t="s">
        <v>1247</v>
      </c>
      <c r="C245" t="s">
        <v>1261</v>
      </c>
      <c r="D245" t="s">
        <v>1262</v>
      </c>
    </row>
    <row r="246" spans="1:4">
      <c r="A246" s="1062">
        <v>245</v>
      </c>
      <c r="B246" t="s">
        <v>1247</v>
      </c>
      <c r="C246" t="s">
        <v>1263</v>
      </c>
      <c r="D246" t="s">
        <v>1264</v>
      </c>
    </row>
    <row r="247" spans="1:4">
      <c r="A247" s="1062">
        <v>246</v>
      </c>
      <c r="B247" t="s">
        <v>1247</v>
      </c>
      <c r="C247" t="s">
        <v>1265</v>
      </c>
      <c r="D247" t="s">
        <v>1266</v>
      </c>
    </row>
    <row r="248" spans="1:4">
      <c r="A248" s="1062">
        <v>247</v>
      </c>
      <c r="B248" t="s">
        <v>1247</v>
      </c>
      <c r="C248" t="s">
        <v>1267</v>
      </c>
      <c r="D248" t="s">
        <v>1268</v>
      </c>
    </row>
    <row r="249" spans="1:4">
      <c r="A249" s="1062">
        <v>248</v>
      </c>
      <c r="B249" t="s">
        <v>1247</v>
      </c>
      <c r="C249" t="s">
        <v>1269</v>
      </c>
      <c r="D249" t="s">
        <v>1270</v>
      </c>
    </row>
    <row r="250" spans="1:4">
      <c r="A250" s="1062">
        <v>249</v>
      </c>
      <c r="B250" t="s">
        <v>1247</v>
      </c>
      <c r="C250" t="s">
        <v>1271</v>
      </c>
      <c r="D250" t="s">
        <v>1272</v>
      </c>
    </row>
    <row r="251" spans="1:4">
      <c r="A251" s="1062">
        <v>250</v>
      </c>
      <c r="B251" t="s">
        <v>1247</v>
      </c>
      <c r="C251" t="s">
        <v>1273</v>
      </c>
      <c r="D251" t="s">
        <v>1274</v>
      </c>
    </row>
    <row r="252" spans="1:4">
      <c r="A252" s="1062">
        <v>251</v>
      </c>
      <c r="B252" t="s">
        <v>1247</v>
      </c>
      <c r="C252" t="s">
        <v>1275</v>
      </c>
      <c r="D252" t="s">
        <v>1276</v>
      </c>
    </row>
    <row r="253" spans="1:4">
      <c r="A253" s="1062">
        <v>252</v>
      </c>
      <c r="B253" t="s">
        <v>1277</v>
      </c>
      <c r="C253" t="s">
        <v>1277</v>
      </c>
      <c r="D253" t="s">
        <v>1278</v>
      </c>
    </row>
    <row r="254" spans="1:4">
      <c r="A254" s="1062">
        <v>253</v>
      </c>
      <c r="B254" t="s">
        <v>1277</v>
      </c>
      <c r="C254" t="s">
        <v>1279</v>
      </c>
      <c r="D254" t="s">
        <v>1280</v>
      </c>
    </row>
    <row r="255" spans="1:4">
      <c r="A255" s="1062">
        <v>254</v>
      </c>
      <c r="B255" t="s">
        <v>1277</v>
      </c>
      <c r="C255" t="s">
        <v>1281</v>
      </c>
      <c r="D255" t="s">
        <v>1282</v>
      </c>
    </row>
    <row r="256" spans="1:4">
      <c r="A256" s="1062">
        <v>255</v>
      </c>
      <c r="B256" t="s">
        <v>1277</v>
      </c>
      <c r="C256" t="s">
        <v>1283</v>
      </c>
      <c r="D256" t="s">
        <v>1284</v>
      </c>
    </row>
    <row r="257" spans="1:4">
      <c r="A257" s="1062">
        <v>256</v>
      </c>
      <c r="B257" t="s">
        <v>1277</v>
      </c>
      <c r="C257" t="s">
        <v>1285</v>
      </c>
      <c r="D257" t="s">
        <v>1286</v>
      </c>
    </row>
    <row r="258" spans="1:4">
      <c r="A258" s="1062">
        <v>257</v>
      </c>
      <c r="B258" t="s">
        <v>1277</v>
      </c>
      <c r="C258" t="s">
        <v>1287</v>
      </c>
      <c r="D258" t="s">
        <v>1288</v>
      </c>
    </row>
    <row r="259" spans="1:4">
      <c r="A259" s="1062">
        <v>258</v>
      </c>
      <c r="B259" t="s">
        <v>1277</v>
      </c>
      <c r="C259" t="s">
        <v>1289</v>
      </c>
      <c r="D259" t="s">
        <v>1290</v>
      </c>
    </row>
    <row r="260" spans="1:4">
      <c r="A260" s="1062">
        <v>259</v>
      </c>
      <c r="B260" t="s">
        <v>1277</v>
      </c>
      <c r="C260" t="s">
        <v>1291</v>
      </c>
      <c r="D260" t="s">
        <v>1292</v>
      </c>
    </row>
    <row r="261" spans="1:4">
      <c r="A261" s="1062">
        <v>260</v>
      </c>
      <c r="B261" t="s">
        <v>1277</v>
      </c>
      <c r="C261" t="s">
        <v>1293</v>
      </c>
      <c r="D261" t="s">
        <v>1294</v>
      </c>
    </row>
    <row r="262" spans="1:4">
      <c r="A262" s="1062">
        <v>261</v>
      </c>
      <c r="B262" t="s">
        <v>1277</v>
      </c>
      <c r="C262" t="s">
        <v>1295</v>
      </c>
      <c r="D262" t="s">
        <v>1296</v>
      </c>
    </row>
    <row r="263" spans="1:4">
      <c r="A263" s="1062">
        <v>262</v>
      </c>
      <c r="B263" t="s">
        <v>1277</v>
      </c>
      <c r="C263" t="s">
        <v>1297</v>
      </c>
      <c r="D263" t="s">
        <v>1298</v>
      </c>
    </row>
    <row r="264" spans="1:4">
      <c r="A264" s="1062">
        <v>263</v>
      </c>
      <c r="B264" t="s">
        <v>1277</v>
      </c>
      <c r="C264" t="s">
        <v>1299</v>
      </c>
      <c r="D264" t="s">
        <v>1300</v>
      </c>
    </row>
    <row r="265" spans="1:4">
      <c r="A265" s="1062">
        <v>264</v>
      </c>
      <c r="B265" t="s">
        <v>1277</v>
      </c>
      <c r="C265" t="s">
        <v>1301</v>
      </c>
      <c r="D265" t="s">
        <v>1302</v>
      </c>
    </row>
    <row r="266" spans="1:4">
      <c r="A266" s="1062">
        <v>265</v>
      </c>
      <c r="B266" t="s">
        <v>1277</v>
      </c>
      <c r="C266" t="s">
        <v>1303</v>
      </c>
      <c r="D266" t="s">
        <v>1304</v>
      </c>
    </row>
    <row r="267" spans="1:4">
      <c r="A267" s="1062">
        <v>266</v>
      </c>
      <c r="B267" t="s">
        <v>1277</v>
      </c>
      <c r="C267" t="s">
        <v>1305</v>
      </c>
      <c r="D267" t="s">
        <v>1306</v>
      </c>
    </row>
    <row r="268" spans="1:4">
      <c r="A268" s="1062">
        <v>267</v>
      </c>
      <c r="B268" t="s">
        <v>1277</v>
      </c>
      <c r="C268" t="s">
        <v>1307</v>
      </c>
      <c r="D268" t="s">
        <v>1308</v>
      </c>
    </row>
    <row r="269" spans="1:4">
      <c r="A269" s="1062">
        <v>268</v>
      </c>
      <c r="B269" t="s">
        <v>1277</v>
      </c>
      <c r="C269" t="s">
        <v>1309</v>
      </c>
      <c r="D269" t="s">
        <v>1310</v>
      </c>
    </row>
    <row r="270" spans="1:4">
      <c r="A270" s="1062">
        <v>269</v>
      </c>
      <c r="B270" t="s">
        <v>1277</v>
      </c>
      <c r="C270" t="s">
        <v>1311</v>
      </c>
      <c r="D270" t="s">
        <v>1312</v>
      </c>
    </row>
    <row r="271" spans="1:4">
      <c r="A271" s="1062">
        <v>270</v>
      </c>
      <c r="B271" t="s">
        <v>1277</v>
      </c>
      <c r="C271" t="s">
        <v>1313</v>
      </c>
      <c r="D271" t="s">
        <v>1314</v>
      </c>
    </row>
    <row r="272" spans="1:4">
      <c r="A272" s="1062">
        <v>271</v>
      </c>
      <c r="B272" t="s">
        <v>1315</v>
      </c>
      <c r="C272" t="s">
        <v>1317</v>
      </c>
      <c r="D272" t="s">
        <v>1318</v>
      </c>
    </row>
    <row r="273" spans="1:4">
      <c r="A273" s="1062">
        <v>272</v>
      </c>
      <c r="B273" t="s">
        <v>1315</v>
      </c>
      <c r="C273" t="s">
        <v>1319</v>
      </c>
      <c r="D273" t="s">
        <v>1320</v>
      </c>
    </row>
    <row r="274" spans="1:4">
      <c r="A274" s="1062">
        <v>273</v>
      </c>
      <c r="B274" t="s">
        <v>1315</v>
      </c>
      <c r="C274" t="s">
        <v>1321</v>
      </c>
      <c r="D274" t="s">
        <v>1322</v>
      </c>
    </row>
    <row r="275" spans="1:4">
      <c r="A275" s="1062">
        <v>274</v>
      </c>
      <c r="B275" t="s">
        <v>1315</v>
      </c>
      <c r="C275" t="s">
        <v>1315</v>
      </c>
      <c r="D275" t="s">
        <v>1316</v>
      </c>
    </row>
    <row r="276" spans="1:4">
      <c r="A276" s="1062">
        <v>275</v>
      </c>
      <c r="B276" t="s">
        <v>1315</v>
      </c>
      <c r="C276" t="s">
        <v>1323</v>
      </c>
      <c r="D276" t="s">
        <v>1324</v>
      </c>
    </row>
    <row r="277" spans="1:4">
      <c r="A277" s="1062">
        <v>276</v>
      </c>
      <c r="B277" t="s">
        <v>1315</v>
      </c>
      <c r="C277" t="s">
        <v>1325</v>
      </c>
      <c r="D277" t="s">
        <v>1326</v>
      </c>
    </row>
    <row r="278" spans="1:4">
      <c r="A278" s="1062">
        <v>277</v>
      </c>
      <c r="B278" t="s">
        <v>1315</v>
      </c>
      <c r="C278" t="s">
        <v>1327</v>
      </c>
      <c r="D278" t="s">
        <v>1328</v>
      </c>
    </row>
    <row r="279" spans="1:4">
      <c r="A279" s="1062">
        <v>278</v>
      </c>
      <c r="B279" t="s">
        <v>1315</v>
      </c>
      <c r="C279" t="s">
        <v>1329</v>
      </c>
      <c r="D279" t="s">
        <v>1330</v>
      </c>
    </row>
    <row r="280" spans="1:4">
      <c r="A280" s="1062">
        <v>279</v>
      </c>
      <c r="B280" t="s">
        <v>1315</v>
      </c>
      <c r="C280" t="s">
        <v>1331</v>
      </c>
      <c r="D280" t="s">
        <v>1332</v>
      </c>
    </row>
    <row r="281" spans="1:4">
      <c r="A281" s="1062">
        <v>280</v>
      </c>
      <c r="B281" t="s">
        <v>1315</v>
      </c>
      <c r="C281" t="s">
        <v>802</v>
      </c>
      <c r="D281" t="s">
        <v>1333</v>
      </c>
    </row>
    <row r="282" spans="1:4">
      <c r="A282" s="1062">
        <v>281</v>
      </c>
      <c r="B282" t="s">
        <v>1315</v>
      </c>
      <c r="C282" t="s">
        <v>1334</v>
      </c>
      <c r="D282" t="s">
        <v>1335</v>
      </c>
    </row>
    <row r="283" spans="1:4">
      <c r="A283" s="1062">
        <v>282</v>
      </c>
      <c r="B283" t="s">
        <v>1315</v>
      </c>
      <c r="C283" t="s">
        <v>1336</v>
      </c>
      <c r="D283" t="s">
        <v>1337</v>
      </c>
    </row>
    <row r="284" spans="1:4">
      <c r="A284" s="1062">
        <v>283</v>
      </c>
      <c r="B284" t="s">
        <v>1315</v>
      </c>
      <c r="C284" t="s">
        <v>1338</v>
      </c>
      <c r="D284" t="s">
        <v>1339</v>
      </c>
    </row>
    <row r="285" spans="1:4">
      <c r="A285" s="1062">
        <v>284</v>
      </c>
      <c r="B285" t="s">
        <v>1315</v>
      </c>
      <c r="C285" t="s">
        <v>1340</v>
      </c>
      <c r="D285" t="s">
        <v>1341</v>
      </c>
    </row>
    <row r="286" spans="1:4">
      <c r="A286" s="1062">
        <v>285</v>
      </c>
      <c r="B286" t="s">
        <v>1315</v>
      </c>
      <c r="C286" t="s">
        <v>1342</v>
      </c>
      <c r="D286" t="s">
        <v>1343</v>
      </c>
    </row>
    <row r="287" spans="1:4">
      <c r="A287" s="1062">
        <v>286</v>
      </c>
      <c r="B287" t="s">
        <v>1315</v>
      </c>
      <c r="C287" t="s">
        <v>1344</v>
      </c>
      <c r="D287" t="s">
        <v>1345</v>
      </c>
    </row>
    <row r="288" spans="1:4">
      <c r="A288" s="1062">
        <v>287</v>
      </c>
      <c r="B288" t="s">
        <v>1315</v>
      </c>
      <c r="C288" t="s">
        <v>1346</v>
      </c>
      <c r="D288" t="s">
        <v>1347</v>
      </c>
    </row>
    <row r="289" spans="1:4">
      <c r="A289" s="1062">
        <v>288</v>
      </c>
      <c r="B289" t="s">
        <v>1315</v>
      </c>
      <c r="C289" t="s">
        <v>1348</v>
      </c>
      <c r="D289" t="s">
        <v>1349</v>
      </c>
    </row>
    <row r="290" spans="1:4">
      <c r="A290" s="1062">
        <v>289</v>
      </c>
      <c r="B290" t="s">
        <v>1315</v>
      </c>
      <c r="C290" t="s">
        <v>1350</v>
      </c>
      <c r="D290" t="s">
        <v>1351</v>
      </c>
    </row>
    <row r="291" spans="1:4">
      <c r="A291" s="1062">
        <v>290</v>
      </c>
      <c r="B291" t="s">
        <v>1315</v>
      </c>
      <c r="C291" t="s">
        <v>1352</v>
      </c>
      <c r="D291" t="s">
        <v>1353</v>
      </c>
    </row>
    <row r="292" spans="1:4">
      <c r="A292" s="1062">
        <v>291</v>
      </c>
      <c r="B292" t="s">
        <v>1354</v>
      </c>
      <c r="C292" t="s">
        <v>1356</v>
      </c>
      <c r="D292" t="s">
        <v>1357</v>
      </c>
    </row>
    <row r="293" spans="1:4">
      <c r="A293" s="1062">
        <v>292</v>
      </c>
      <c r="B293" t="s">
        <v>1354</v>
      </c>
      <c r="C293" t="s">
        <v>1358</v>
      </c>
      <c r="D293" t="s">
        <v>1359</v>
      </c>
    </row>
    <row r="294" spans="1:4">
      <c r="A294" s="1062">
        <v>293</v>
      </c>
      <c r="B294" t="s">
        <v>1354</v>
      </c>
      <c r="C294" t="s">
        <v>1360</v>
      </c>
      <c r="D294" t="s">
        <v>1361</v>
      </c>
    </row>
    <row r="295" spans="1:4">
      <c r="A295" s="1062">
        <v>294</v>
      </c>
      <c r="B295" t="s">
        <v>1354</v>
      </c>
      <c r="C295" t="s">
        <v>1362</v>
      </c>
      <c r="D295" t="s">
        <v>1363</v>
      </c>
    </row>
    <row r="296" spans="1:4">
      <c r="A296" s="1062">
        <v>295</v>
      </c>
      <c r="B296" t="s">
        <v>1354</v>
      </c>
      <c r="C296" t="s">
        <v>1364</v>
      </c>
      <c r="D296" t="s">
        <v>1365</v>
      </c>
    </row>
    <row r="297" spans="1:4">
      <c r="A297" s="1062">
        <v>296</v>
      </c>
      <c r="B297" t="s">
        <v>1354</v>
      </c>
      <c r="C297" t="s">
        <v>1366</v>
      </c>
      <c r="D297" t="s">
        <v>1367</v>
      </c>
    </row>
    <row r="298" spans="1:4">
      <c r="A298" s="1062">
        <v>297</v>
      </c>
      <c r="B298" t="s">
        <v>1354</v>
      </c>
      <c r="C298" t="s">
        <v>1354</v>
      </c>
      <c r="D298" t="s">
        <v>1355</v>
      </c>
    </row>
    <row r="299" spans="1:4">
      <c r="A299" s="1062">
        <v>298</v>
      </c>
      <c r="B299" t="s">
        <v>1354</v>
      </c>
      <c r="C299" t="s">
        <v>1368</v>
      </c>
      <c r="D299" t="s">
        <v>1369</v>
      </c>
    </row>
    <row r="300" spans="1:4">
      <c r="A300" s="1062">
        <v>299</v>
      </c>
      <c r="B300" t="s">
        <v>1354</v>
      </c>
      <c r="C300" t="s">
        <v>1370</v>
      </c>
      <c r="D300" t="s">
        <v>1371</v>
      </c>
    </row>
    <row r="301" spans="1:4">
      <c r="A301" s="1062">
        <v>300</v>
      </c>
      <c r="B301" t="s">
        <v>1354</v>
      </c>
      <c r="C301" t="s">
        <v>1372</v>
      </c>
      <c r="D301" t="s">
        <v>1373</v>
      </c>
    </row>
    <row r="302" spans="1:4">
      <c r="A302" s="1062">
        <v>301</v>
      </c>
      <c r="B302" t="s">
        <v>1354</v>
      </c>
      <c r="C302" t="s">
        <v>1374</v>
      </c>
      <c r="D302" t="s">
        <v>1375</v>
      </c>
    </row>
    <row r="303" spans="1:4">
      <c r="A303" s="1062">
        <v>302</v>
      </c>
      <c r="B303" t="s">
        <v>1354</v>
      </c>
      <c r="C303" t="s">
        <v>1376</v>
      </c>
      <c r="D303" t="s">
        <v>1377</v>
      </c>
    </row>
    <row r="304" spans="1:4">
      <c r="A304" s="1062">
        <v>303</v>
      </c>
      <c r="B304" t="s">
        <v>1354</v>
      </c>
      <c r="C304" t="s">
        <v>1378</v>
      </c>
      <c r="D304" t="s">
        <v>1379</v>
      </c>
    </row>
    <row r="305" spans="1:4">
      <c r="A305" s="1062">
        <v>304</v>
      </c>
      <c r="B305" t="s">
        <v>1354</v>
      </c>
      <c r="C305" t="s">
        <v>1380</v>
      </c>
      <c r="D305" t="s">
        <v>1381</v>
      </c>
    </row>
    <row r="306" spans="1:4">
      <c r="A306" s="1062">
        <v>305</v>
      </c>
      <c r="B306" t="s">
        <v>1354</v>
      </c>
      <c r="C306" t="s">
        <v>1382</v>
      </c>
      <c r="D306" t="s">
        <v>1383</v>
      </c>
    </row>
    <row r="307" spans="1:4">
      <c r="A307" s="1062">
        <v>306</v>
      </c>
      <c r="B307" t="s">
        <v>1354</v>
      </c>
      <c r="C307" t="s">
        <v>1384</v>
      </c>
      <c r="D307" t="s">
        <v>1385</v>
      </c>
    </row>
    <row r="308" spans="1:4">
      <c r="A308" s="1062">
        <v>307</v>
      </c>
      <c r="B308" t="s">
        <v>1354</v>
      </c>
      <c r="C308" t="s">
        <v>1386</v>
      </c>
      <c r="D308" t="s">
        <v>1387</v>
      </c>
    </row>
    <row r="309" spans="1:4">
      <c r="A309" s="1062">
        <v>308</v>
      </c>
      <c r="B309" t="s">
        <v>1354</v>
      </c>
      <c r="C309" t="s">
        <v>1388</v>
      </c>
      <c r="D309" t="s">
        <v>1389</v>
      </c>
    </row>
    <row r="310" spans="1:4">
      <c r="A310" s="1062">
        <v>309</v>
      </c>
      <c r="B310" t="s">
        <v>1354</v>
      </c>
      <c r="C310" t="s">
        <v>1390</v>
      </c>
      <c r="D310" t="s">
        <v>1391</v>
      </c>
    </row>
    <row r="311" spans="1:4">
      <c r="A311" s="1062">
        <v>310</v>
      </c>
      <c r="B311" t="s">
        <v>1354</v>
      </c>
      <c r="C311" t="s">
        <v>1392</v>
      </c>
      <c r="D311" t="s">
        <v>1393</v>
      </c>
    </row>
    <row r="312" spans="1:4">
      <c r="A312" s="1062">
        <v>311</v>
      </c>
      <c r="B312" t="s">
        <v>1354</v>
      </c>
      <c r="C312" t="s">
        <v>1394</v>
      </c>
      <c r="D312" t="s">
        <v>1395</v>
      </c>
    </row>
    <row r="313" spans="1:4">
      <c r="A313" s="1062">
        <v>312</v>
      </c>
      <c r="B313" t="s">
        <v>1354</v>
      </c>
      <c r="C313" t="s">
        <v>1396</v>
      </c>
      <c r="D313" t="s">
        <v>1397</v>
      </c>
    </row>
    <row r="314" spans="1:4">
      <c r="A314" s="1062">
        <v>313</v>
      </c>
      <c r="B314" t="s">
        <v>1354</v>
      </c>
      <c r="C314" t="s">
        <v>1398</v>
      </c>
      <c r="D314" t="s">
        <v>1399</v>
      </c>
    </row>
    <row r="315" spans="1:4">
      <c r="A315" s="1062">
        <v>314</v>
      </c>
      <c r="B315" t="s">
        <v>1354</v>
      </c>
      <c r="C315" t="s">
        <v>1400</v>
      </c>
      <c r="D315" t="s">
        <v>1401</v>
      </c>
    </row>
    <row r="316" spans="1:4">
      <c r="A316" s="1062">
        <v>315</v>
      </c>
      <c r="B316" t="s">
        <v>1354</v>
      </c>
      <c r="C316" t="s">
        <v>1402</v>
      </c>
      <c r="D316" t="s">
        <v>1403</v>
      </c>
    </row>
    <row r="317" spans="1:4">
      <c r="A317" s="1062">
        <v>316</v>
      </c>
      <c r="B317" t="s">
        <v>1354</v>
      </c>
      <c r="C317" t="s">
        <v>1404</v>
      </c>
      <c r="D317" t="s">
        <v>1405</v>
      </c>
    </row>
    <row r="318" spans="1:4">
      <c r="A318" s="1062">
        <v>317</v>
      </c>
      <c r="B318" t="s">
        <v>1354</v>
      </c>
      <c r="C318" t="s">
        <v>1406</v>
      </c>
      <c r="D318" t="s">
        <v>1407</v>
      </c>
    </row>
    <row r="319" spans="1:4">
      <c r="A319" s="1062">
        <v>318</v>
      </c>
      <c r="B319" t="s">
        <v>1354</v>
      </c>
      <c r="C319" t="s">
        <v>1408</v>
      </c>
      <c r="D319" t="s">
        <v>1409</v>
      </c>
    </row>
    <row r="320" spans="1:4">
      <c r="A320" s="1062">
        <v>319</v>
      </c>
      <c r="B320" t="s">
        <v>1354</v>
      </c>
      <c r="C320" t="s">
        <v>1410</v>
      </c>
      <c r="D320" t="s">
        <v>1411</v>
      </c>
    </row>
    <row r="321" spans="1:4">
      <c r="A321" s="1062">
        <v>320</v>
      </c>
      <c r="B321" t="s">
        <v>1354</v>
      </c>
      <c r="C321" t="s">
        <v>1412</v>
      </c>
      <c r="D321" t="s">
        <v>1413</v>
      </c>
    </row>
    <row r="322" spans="1:4">
      <c r="A322" s="1062">
        <v>321</v>
      </c>
      <c r="B322" t="s">
        <v>1354</v>
      </c>
      <c r="C322" t="s">
        <v>1414</v>
      </c>
      <c r="D322" t="s">
        <v>1415</v>
      </c>
    </row>
    <row r="323" spans="1:4">
      <c r="A323" s="1062">
        <v>322</v>
      </c>
      <c r="B323" t="s">
        <v>1354</v>
      </c>
      <c r="C323" t="s">
        <v>1416</v>
      </c>
      <c r="D323" t="s">
        <v>1417</v>
      </c>
    </row>
    <row r="324" spans="1:4">
      <c r="A324" s="1062">
        <v>323</v>
      </c>
      <c r="B324" t="s">
        <v>1418</v>
      </c>
      <c r="C324" t="s">
        <v>1420</v>
      </c>
      <c r="D324" t="s">
        <v>1421</v>
      </c>
    </row>
    <row r="325" spans="1:4">
      <c r="A325" s="1062">
        <v>324</v>
      </c>
      <c r="B325" t="s">
        <v>1418</v>
      </c>
      <c r="C325" t="s">
        <v>1422</v>
      </c>
      <c r="D325" t="s">
        <v>1423</v>
      </c>
    </row>
    <row r="326" spans="1:4">
      <c r="A326" s="1062">
        <v>325</v>
      </c>
      <c r="B326" t="s">
        <v>1418</v>
      </c>
      <c r="C326" t="s">
        <v>836</v>
      </c>
      <c r="D326" t="s">
        <v>1424</v>
      </c>
    </row>
    <row r="327" spans="1:4">
      <c r="A327" s="1062">
        <v>326</v>
      </c>
      <c r="B327" t="s">
        <v>1418</v>
      </c>
      <c r="C327" t="s">
        <v>1425</v>
      </c>
      <c r="D327" t="s">
        <v>1426</v>
      </c>
    </row>
    <row r="328" spans="1:4">
      <c r="A328" s="1062">
        <v>327</v>
      </c>
      <c r="B328" t="s">
        <v>1418</v>
      </c>
      <c r="C328" t="s">
        <v>1418</v>
      </c>
      <c r="D328" t="s">
        <v>1419</v>
      </c>
    </row>
    <row r="329" spans="1:4">
      <c r="A329" s="1062">
        <v>328</v>
      </c>
      <c r="B329" t="s">
        <v>1418</v>
      </c>
      <c r="C329" t="s">
        <v>1427</v>
      </c>
      <c r="D329" t="s">
        <v>1428</v>
      </c>
    </row>
    <row r="330" spans="1:4">
      <c r="A330" s="1062">
        <v>329</v>
      </c>
      <c r="B330" t="s">
        <v>1418</v>
      </c>
      <c r="C330" t="s">
        <v>1429</v>
      </c>
      <c r="D330" t="s">
        <v>1430</v>
      </c>
    </row>
    <row r="331" spans="1:4">
      <c r="A331" s="1062">
        <v>330</v>
      </c>
      <c r="B331" t="s">
        <v>1418</v>
      </c>
      <c r="C331" t="s">
        <v>1431</v>
      </c>
      <c r="D331" t="s">
        <v>1432</v>
      </c>
    </row>
    <row r="332" spans="1:4">
      <c r="A332" s="1062">
        <v>331</v>
      </c>
      <c r="B332" t="s">
        <v>1418</v>
      </c>
      <c r="C332" t="s">
        <v>1433</v>
      </c>
      <c r="D332" t="s">
        <v>1434</v>
      </c>
    </row>
    <row r="333" spans="1:4">
      <c r="A333" s="1062">
        <v>332</v>
      </c>
      <c r="B333" t="s">
        <v>1418</v>
      </c>
      <c r="C333" t="s">
        <v>1435</v>
      </c>
      <c r="D333" t="s">
        <v>1436</v>
      </c>
    </row>
    <row r="334" spans="1:4">
      <c r="A334" s="1062">
        <v>333</v>
      </c>
      <c r="B334" t="s">
        <v>1418</v>
      </c>
      <c r="C334" t="s">
        <v>1437</v>
      </c>
      <c r="D334" t="s">
        <v>1438</v>
      </c>
    </row>
    <row r="335" spans="1:4">
      <c r="A335" s="1062">
        <v>334</v>
      </c>
      <c r="B335" t="s">
        <v>1418</v>
      </c>
      <c r="C335" t="s">
        <v>1439</v>
      </c>
      <c r="D335" t="s">
        <v>1440</v>
      </c>
    </row>
    <row r="336" spans="1:4">
      <c r="A336" s="1062">
        <v>335</v>
      </c>
      <c r="B336" t="s">
        <v>1418</v>
      </c>
      <c r="C336" t="s">
        <v>1441</v>
      </c>
      <c r="D336" t="s">
        <v>1442</v>
      </c>
    </row>
    <row r="337" spans="1:4">
      <c r="A337" s="1062">
        <v>336</v>
      </c>
      <c r="B337" t="s">
        <v>1418</v>
      </c>
      <c r="C337" t="s">
        <v>1443</v>
      </c>
      <c r="D337" t="s">
        <v>1444</v>
      </c>
    </row>
    <row r="338" spans="1:4">
      <c r="A338" s="1062">
        <v>337</v>
      </c>
      <c r="B338" t="s">
        <v>1418</v>
      </c>
      <c r="C338" t="s">
        <v>1445</v>
      </c>
      <c r="D338" t="s">
        <v>1446</v>
      </c>
    </row>
    <row r="339" spans="1:4">
      <c r="A339" s="1062">
        <v>338</v>
      </c>
      <c r="B339" t="s">
        <v>1418</v>
      </c>
      <c r="C339" t="s">
        <v>1447</v>
      </c>
      <c r="D339" t="s">
        <v>1448</v>
      </c>
    </row>
    <row r="340" spans="1:4">
      <c r="A340" s="1062">
        <v>339</v>
      </c>
      <c r="B340" t="s">
        <v>1418</v>
      </c>
      <c r="C340" t="s">
        <v>1449</v>
      </c>
      <c r="D340" t="s">
        <v>1450</v>
      </c>
    </row>
    <row r="341" spans="1:4">
      <c r="A341" s="1062">
        <v>340</v>
      </c>
      <c r="B341" t="s">
        <v>1418</v>
      </c>
      <c r="C341" t="s">
        <v>1451</v>
      </c>
      <c r="D341" t="s">
        <v>1452</v>
      </c>
    </row>
    <row r="342" spans="1:4">
      <c r="A342" s="1062">
        <v>341</v>
      </c>
      <c r="B342" t="s">
        <v>1418</v>
      </c>
      <c r="C342" t="s">
        <v>1453</v>
      </c>
      <c r="D342" t="s">
        <v>1454</v>
      </c>
    </row>
    <row r="343" spans="1:4">
      <c r="A343" s="1062">
        <v>342</v>
      </c>
      <c r="B343" t="s">
        <v>1418</v>
      </c>
      <c r="C343" t="s">
        <v>1455</v>
      </c>
      <c r="D343" t="s">
        <v>1456</v>
      </c>
    </row>
    <row r="344" spans="1:4">
      <c r="A344" s="1062">
        <v>343</v>
      </c>
      <c r="B344" t="s">
        <v>1418</v>
      </c>
      <c r="C344" t="s">
        <v>1457</v>
      </c>
      <c r="D344" t="s">
        <v>1458</v>
      </c>
    </row>
    <row r="345" spans="1:4">
      <c r="A345" s="1062">
        <v>344</v>
      </c>
      <c r="B345" t="s">
        <v>1459</v>
      </c>
      <c r="C345" t="s">
        <v>1461</v>
      </c>
      <c r="D345" t="s">
        <v>1462</v>
      </c>
    </row>
    <row r="346" spans="1:4">
      <c r="A346" s="1062">
        <v>345</v>
      </c>
      <c r="B346" t="s">
        <v>1459</v>
      </c>
      <c r="C346" t="s">
        <v>1463</v>
      </c>
      <c r="D346" t="s">
        <v>1464</v>
      </c>
    </row>
    <row r="347" spans="1:4">
      <c r="A347" s="1062">
        <v>346</v>
      </c>
      <c r="B347" t="s">
        <v>1459</v>
      </c>
      <c r="C347" t="s">
        <v>1465</v>
      </c>
      <c r="D347" t="s">
        <v>1466</v>
      </c>
    </row>
    <row r="348" spans="1:4">
      <c r="A348" s="1062">
        <v>347</v>
      </c>
      <c r="B348" t="s">
        <v>1459</v>
      </c>
      <c r="C348" t="s">
        <v>1467</v>
      </c>
      <c r="D348" t="s">
        <v>1468</v>
      </c>
    </row>
    <row r="349" spans="1:4">
      <c r="A349" s="1062">
        <v>348</v>
      </c>
      <c r="B349" t="s">
        <v>1459</v>
      </c>
      <c r="C349" t="s">
        <v>1469</v>
      </c>
      <c r="D349" t="s">
        <v>1470</v>
      </c>
    </row>
    <row r="350" spans="1:4">
      <c r="A350" s="1062">
        <v>349</v>
      </c>
      <c r="B350" t="s">
        <v>1459</v>
      </c>
      <c r="C350" t="s">
        <v>1471</v>
      </c>
      <c r="D350" t="s">
        <v>1472</v>
      </c>
    </row>
    <row r="351" spans="1:4">
      <c r="A351" s="1062">
        <v>350</v>
      </c>
      <c r="B351" t="s">
        <v>1459</v>
      </c>
      <c r="C351" t="s">
        <v>1473</v>
      </c>
      <c r="D351" t="s">
        <v>1474</v>
      </c>
    </row>
    <row r="352" spans="1:4">
      <c r="A352" s="1062">
        <v>351</v>
      </c>
      <c r="B352" t="s">
        <v>1459</v>
      </c>
      <c r="C352" t="s">
        <v>1459</v>
      </c>
      <c r="D352" t="s">
        <v>1460</v>
      </c>
    </row>
    <row r="353" spans="1:4">
      <c r="A353" s="1062">
        <v>352</v>
      </c>
      <c r="B353" t="s">
        <v>1459</v>
      </c>
      <c r="C353" t="s">
        <v>1475</v>
      </c>
      <c r="D353" t="s">
        <v>1476</v>
      </c>
    </row>
    <row r="354" spans="1:4">
      <c r="A354" s="1062">
        <v>353</v>
      </c>
      <c r="B354" t="s">
        <v>1459</v>
      </c>
      <c r="C354" t="s">
        <v>1477</v>
      </c>
      <c r="D354" t="s">
        <v>1478</v>
      </c>
    </row>
    <row r="355" spans="1:4">
      <c r="A355" s="1062">
        <v>354</v>
      </c>
      <c r="B355" t="s">
        <v>1459</v>
      </c>
      <c r="C355" t="s">
        <v>1479</v>
      </c>
      <c r="D355" t="s">
        <v>1480</v>
      </c>
    </row>
    <row r="356" spans="1:4">
      <c r="A356" s="1062">
        <v>355</v>
      </c>
      <c r="B356" t="s">
        <v>1459</v>
      </c>
      <c r="C356" t="s">
        <v>1481</v>
      </c>
      <c r="D356" t="s">
        <v>1482</v>
      </c>
    </row>
    <row r="357" spans="1:4">
      <c r="A357" s="1062">
        <v>356</v>
      </c>
      <c r="B357" t="s">
        <v>1459</v>
      </c>
      <c r="C357" t="s">
        <v>1483</v>
      </c>
      <c r="D357" t="s">
        <v>1484</v>
      </c>
    </row>
    <row r="358" spans="1:4">
      <c r="A358" s="1062">
        <v>357</v>
      </c>
      <c r="B358" t="s">
        <v>1459</v>
      </c>
      <c r="C358" t="s">
        <v>1485</v>
      </c>
      <c r="D358" t="s">
        <v>1486</v>
      </c>
    </row>
    <row r="359" spans="1:4">
      <c r="A359" s="1062">
        <v>358</v>
      </c>
      <c r="B359" t="s">
        <v>1459</v>
      </c>
      <c r="C359" t="s">
        <v>1487</v>
      </c>
      <c r="D359" t="s">
        <v>1488</v>
      </c>
    </row>
    <row r="360" spans="1:4">
      <c r="A360" s="1062">
        <v>359</v>
      </c>
      <c r="B360" t="s">
        <v>1459</v>
      </c>
      <c r="C360" t="s">
        <v>1489</v>
      </c>
      <c r="D360" t="s">
        <v>1490</v>
      </c>
    </row>
    <row r="361" spans="1:4">
      <c r="A361" s="1062">
        <v>360</v>
      </c>
      <c r="B361" t="s">
        <v>1459</v>
      </c>
      <c r="C361" t="s">
        <v>1491</v>
      </c>
      <c r="D361" t="s">
        <v>1492</v>
      </c>
    </row>
    <row r="362" spans="1:4">
      <c r="A362" s="1062">
        <v>361</v>
      </c>
      <c r="B362" t="s">
        <v>1459</v>
      </c>
      <c r="C362" t="s">
        <v>1493</v>
      </c>
      <c r="D362" t="s">
        <v>1494</v>
      </c>
    </row>
    <row r="363" spans="1:4">
      <c r="A363" s="1062">
        <v>362</v>
      </c>
      <c r="B363" t="s">
        <v>1459</v>
      </c>
      <c r="C363" t="s">
        <v>1495</v>
      </c>
      <c r="D363" t="s">
        <v>1496</v>
      </c>
    </row>
    <row r="364" spans="1:4">
      <c r="A364" s="1062">
        <v>363</v>
      </c>
      <c r="B364" t="s">
        <v>1459</v>
      </c>
      <c r="C364" t="s">
        <v>1497</v>
      </c>
      <c r="D364" t="s">
        <v>1498</v>
      </c>
    </row>
    <row r="365" spans="1:4">
      <c r="A365" s="1062">
        <v>364</v>
      </c>
      <c r="B365" t="s">
        <v>1459</v>
      </c>
      <c r="C365" t="s">
        <v>1499</v>
      </c>
      <c r="D365" t="s">
        <v>1500</v>
      </c>
    </row>
    <row r="366" spans="1:4">
      <c r="A366" s="1062">
        <v>365</v>
      </c>
      <c r="B366" t="s">
        <v>1459</v>
      </c>
      <c r="C366" t="s">
        <v>1501</v>
      </c>
      <c r="D366" t="s">
        <v>1502</v>
      </c>
    </row>
    <row r="367" spans="1:4">
      <c r="A367" s="1062">
        <v>366</v>
      </c>
      <c r="B367" t="s">
        <v>1459</v>
      </c>
      <c r="C367" t="s">
        <v>1503</v>
      </c>
      <c r="D367" t="s">
        <v>1504</v>
      </c>
    </row>
    <row r="368" spans="1:4">
      <c r="A368" s="1062">
        <v>367</v>
      </c>
      <c r="B368" t="s">
        <v>1459</v>
      </c>
      <c r="C368" t="s">
        <v>1505</v>
      </c>
      <c r="D368" t="s">
        <v>1506</v>
      </c>
    </row>
    <row r="369" spans="1:4">
      <c r="A369" s="1062">
        <v>368</v>
      </c>
      <c r="B369" t="s">
        <v>1459</v>
      </c>
      <c r="C369" t="s">
        <v>1507</v>
      </c>
      <c r="D369" t="s">
        <v>1508</v>
      </c>
    </row>
    <row r="370" spans="1:4">
      <c r="A370" s="1062">
        <v>369</v>
      </c>
      <c r="B370" t="s">
        <v>1459</v>
      </c>
      <c r="C370" t="s">
        <v>1509</v>
      </c>
      <c r="D370" t="s">
        <v>1510</v>
      </c>
    </row>
    <row r="371" spans="1:4">
      <c r="A371" s="1062">
        <v>370</v>
      </c>
      <c r="B371" t="s">
        <v>1511</v>
      </c>
      <c r="C371" t="s">
        <v>1511</v>
      </c>
      <c r="D371" t="s">
        <v>1512</v>
      </c>
    </row>
    <row r="372" spans="1:4">
      <c r="A372" s="1062">
        <v>371</v>
      </c>
      <c r="B372" t="s">
        <v>1513</v>
      </c>
      <c r="C372" t="s">
        <v>1513</v>
      </c>
      <c r="D372" t="s">
        <v>1514</v>
      </c>
    </row>
    <row r="373" spans="1:4">
      <c r="A373" s="1062">
        <v>372</v>
      </c>
      <c r="B373" t="s">
        <v>1515</v>
      </c>
      <c r="C373" t="s">
        <v>1517</v>
      </c>
      <c r="D373" t="s">
        <v>1518</v>
      </c>
    </row>
    <row r="374" spans="1:4">
      <c r="A374" s="1062">
        <v>373</v>
      </c>
      <c r="B374" t="s">
        <v>1515</v>
      </c>
      <c r="C374" t="s">
        <v>1519</v>
      </c>
      <c r="D374" t="s">
        <v>1520</v>
      </c>
    </row>
    <row r="375" spans="1:4">
      <c r="A375" s="1062">
        <v>374</v>
      </c>
      <c r="B375" t="s">
        <v>1515</v>
      </c>
      <c r="C375" t="s">
        <v>1521</v>
      </c>
      <c r="D375" t="s">
        <v>1522</v>
      </c>
    </row>
    <row r="376" spans="1:4">
      <c r="A376" s="1062">
        <v>375</v>
      </c>
      <c r="B376" t="s">
        <v>1515</v>
      </c>
      <c r="C376" t="s">
        <v>1523</v>
      </c>
      <c r="D376" t="s">
        <v>1524</v>
      </c>
    </row>
    <row r="377" spans="1:4">
      <c r="A377" s="1062">
        <v>376</v>
      </c>
      <c r="B377" t="s">
        <v>1515</v>
      </c>
      <c r="C377" t="s">
        <v>1515</v>
      </c>
      <c r="D377" t="s">
        <v>1516</v>
      </c>
    </row>
    <row r="378" spans="1:4">
      <c r="A378" s="1062">
        <v>377</v>
      </c>
      <c r="B378" t="s">
        <v>1515</v>
      </c>
      <c r="C378" t="s">
        <v>1525</v>
      </c>
      <c r="D378" t="s">
        <v>1526</v>
      </c>
    </row>
    <row r="379" spans="1:4">
      <c r="A379" s="1062">
        <v>378</v>
      </c>
      <c r="B379" t="s">
        <v>1515</v>
      </c>
      <c r="C379" t="s">
        <v>1527</v>
      </c>
      <c r="D379" t="s">
        <v>1528</v>
      </c>
    </row>
    <row r="380" spans="1:4">
      <c r="A380" s="1062">
        <v>379</v>
      </c>
      <c r="B380" t="s">
        <v>1515</v>
      </c>
      <c r="C380" t="s">
        <v>1529</v>
      </c>
      <c r="D380" t="s">
        <v>1530</v>
      </c>
    </row>
    <row r="381" spans="1:4">
      <c r="A381" s="1062">
        <v>380</v>
      </c>
      <c r="B381" t="s">
        <v>1515</v>
      </c>
      <c r="C381" t="s">
        <v>1531</v>
      </c>
      <c r="D381" t="s">
        <v>1532</v>
      </c>
    </row>
    <row r="382" spans="1:4">
      <c r="A382" s="1062">
        <v>381</v>
      </c>
      <c r="B382" t="s">
        <v>1515</v>
      </c>
      <c r="C382" t="s">
        <v>1533</v>
      </c>
      <c r="D382" t="s">
        <v>1534</v>
      </c>
    </row>
    <row r="383" spans="1:4">
      <c r="A383" s="1062">
        <v>382</v>
      </c>
      <c r="B383" t="s">
        <v>1515</v>
      </c>
      <c r="C383" t="s">
        <v>1535</v>
      </c>
      <c r="D383" t="s">
        <v>1536</v>
      </c>
    </row>
    <row r="384" spans="1:4">
      <c r="A384" s="1062">
        <v>383</v>
      </c>
      <c r="B384" t="s">
        <v>1515</v>
      </c>
      <c r="C384" t="s">
        <v>1537</v>
      </c>
      <c r="D384" t="s">
        <v>1538</v>
      </c>
    </row>
    <row r="385" spans="1:4">
      <c r="A385" s="1062">
        <v>384</v>
      </c>
      <c r="B385" t="s">
        <v>1515</v>
      </c>
      <c r="C385" t="s">
        <v>1539</v>
      </c>
      <c r="D385" t="s">
        <v>1540</v>
      </c>
    </row>
    <row r="386" spans="1:4">
      <c r="A386" s="1062">
        <v>385</v>
      </c>
      <c r="B386" t="s">
        <v>1515</v>
      </c>
      <c r="C386" t="s">
        <v>1541</v>
      </c>
      <c r="D386" t="s">
        <v>1542</v>
      </c>
    </row>
    <row r="387" spans="1:4">
      <c r="A387" s="1062">
        <v>386</v>
      </c>
      <c r="B387" t="s">
        <v>1515</v>
      </c>
      <c r="C387" t="s">
        <v>1543</v>
      </c>
      <c r="D387" t="s">
        <v>1544</v>
      </c>
    </row>
    <row r="388" spans="1:4">
      <c r="A388" s="1062">
        <v>387</v>
      </c>
      <c r="B388" t="s">
        <v>1515</v>
      </c>
      <c r="C388" t="s">
        <v>1545</v>
      </c>
      <c r="D388" t="s">
        <v>1546</v>
      </c>
    </row>
    <row r="389" spans="1:4">
      <c r="A389" s="1062">
        <v>388</v>
      </c>
      <c r="B389" t="s">
        <v>1515</v>
      </c>
      <c r="C389" t="s">
        <v>1547</v>
      </c>
      <c r="D389" t="s">
        <v>1548</v>
      </c>
    </row>
    <row r="390" spans="1:4">
      <c r="A390" s="1062">
        <v>389</v>
      </c>
      <c r="B390" t="s">
        <v>1515</v>
      </c>
      <c r="C390" t="s">
        <v>1549</v>
      </c>
      <c r="D390" t="s">
        <v>1550</v>
      </c>
    </row>
    <row r="391" spans="1:4">
      <c r="A391" s="1062">
        <v>390</v>
      </c>
      <c r="B391" t="s">
        <v>1515</v>
      </c>
      <c r="C391" t="s">
        <v>1551</v>
      </c>
      <c r="D391" t="s">
        <v>1552</v>
      </c>
    </row>
    <row r="392" spans="1:4">
      <c r="A392" s="1062">
        <v>391</v>
      </c>
      <c r="B392" t="s">
        <v>1515</v>
      </c>
      <c r="C392" t="s">
        <v>1553</v>
      </c>
      <c r="D392" t="s">
        <v>1554</v>
      </c>
    </row>
    <row r="393" spans="1:4">
      <c r="A393" s="1062">
        <v>392</v>
      </c>
      <c r="B393" t="s">
        <v>1555</v>
      </c>
      <c r="C393" t="s">
        <v>1069</v>
      </c>
      <c r="D393" t="s">
        <v>1557</v>
      </c>
    </row>
    <row r="394" spans="1:4">
      <c r="A394" s="1062">
        <v>393</v>
      </c>
      <c r="B394" t="s">
        <v>1555</v>
      </c>
      <c r="C394" t="s">
        <v>1558</v>
      </c>
      <c r="D394" t="s">
        <v>1559</v>
      </c>
    </row>
    <row r="395" spans="1:4">
      <c r="A395" s="1062">
        <v>394</v>
      </c>
      <c r="B395" t="s">
        <v>1555</v>
      </c>
      <c r="C395" t="s">
        <v>1560</v>
      </c>
      <c r="D395" t="s">
        <v>1561</v>
      </c>
    </row>
    <row r="396" spans="1:4">
      <c r="A396" s="1062">
        <v>395</v>
      </c>
      <c r="B396" t="s">
        <v>1555</v>
      </c>
      <c r="C396" t="s">
        <v>1562</v>
      </c>
      <c r="D396" t="s">
        <v>1563</v>
      </c>
    </row>
    <row r="397" spans="1:4">
      <c r="A397" s="1062">
        <v>396</v>
      </c>
      <c r="B397" t="s">
        <v>1555</v>
      </c>
      <c r="C397" t="s">
        <v>1564</v>
      </c>
      <c r="D397" t="s">
        <v>1565</v>
      </c>
    </row>
    <row r="398" spans="1:4">
      <c r="A398" s="1062">
        <v>397</v>
      </c>
      <c r="B398" t="s">
        <v>1555</v>
      </c>
      <c r="C398" t="s">
        <v>1566</v>
      </c>
      <c r="D398" t="s">
        <v>1567</v>
      </c>
    </row>
    <row r="399" spans="1:4">
      <c r="A399" s="1062">
        <v>398</v>
      </c>
      <c r="B399" t="s">
        <v>1555</v>
      </c>
      <c r="C399" t="s">
        <v>1555</v>
      </c>
      <c r="D399" t="s">
        <v>1556</v>
      </c>
    </row>
    <row r="400" spans="1:4">
      <c r="A400" s="1062">
        <v>399</v>
      </c>
      <c r="B400" t="s">
        <v>1555</v>
      </c>
      <c r="C400" t="s">
        <v>1568</v>
      </c>
      <c r="D400" t="s">
        <v>1569</v>
      </c>
    </row>
    <row r="401" spans="1:4">
      <c r="A401" s="1062">
        <v>400</v>
      </c>
      <c r="B401" t="s">
        <v>1555</v>
      </c>
      <c r="C401" t="s">
        <v>1570</v>
      </c>
      <c r="D401" t="s">
        <v>1571</v>
      </c>
    </row>
    <row r="402" spans="1:4">
      <c r="A402" s="1062">
        <v>401</v>
      </c>
      <c r="B402" t="s">
        <v>1555</v>
      </c>
      <c r="C402" t="s">
        <v>1572</v>
      </c>
      <c r="D402" t="s">
        <v>1573</v>
      </c>
    </row>
    <row r="403" spans="1:4">
      <c r="A403" s="1062">
        <v>402</v>
      </c>
      <c r="B403" t="s">
        <v>1555</v>
      </c>
      <c r="C403" t="s">
        <v>1574</v>
      </c>
      <c r="D403" t="s">
        <v>1575</v>
      </c>
    </row>
    <row r="404" spans="1:4">
      <c r="A404" s="1062">
        <v>403</v>
      </c>
      <c r="B404" t="s">
        <v>1555</v>
      </c>
      <c r="C404" t="s">
        <v>1576</v>
      </c>
      <c r="D404" t="s">
        <v>1577</v>
      </c>
    </row>
    <row r="405" spans="1:4">
      <c r="A405" s="1062">
        <v>404</v>
      </c>
      <c r="B405" t="s">
        <v>1555</v>
      </c>
      <c r="C405" t="s">
        <v>1578</v>
      </c>
      <c r="D405" t="s">
        <v>1579</v>
      </c>
    </row>
    <row r="406" spans="1:4">
      <c r="A406" s="1062">
        <v>405</v>
      </c>
      <c r="B406" t="s">
        <v>1555</v>
      </c>
      <c r="C406" t="s">
        <v>1580</v>
      </c>
      <c r="D406" t="s">
        <v>1581</v>
      </c>
    </row>
    <row r="407" spans="1:4">
      <c r="A407" s="1062">
        <v>406</v>
      </c>
      <c r="B407" t="s">
        <v>1555</v>
      </c>
      <c r="C407" t="s">
        <v>1582</v>
      </c>
      <c r="D407" t="s">
        <v>1583</v>
      </c>
    </row>
    <row r="408" spans="1:4">
      <c r="A408" s="1062">
        <v>407</v>
      </c>
      <c r="B408" t="s">
        <v>1555</v>
      </c>
      <c r="C408" t="s">
        <v>1584</v>
      </c>
      <c r="D408" t="s">
        <v>1585</v>
      </c>
    </row>
    <row r="409" spans="1:4">
      <c r="A409" s="1062">
        <v>408</v>
      </c>
      <c r="B409" t="s">
        <v>1555</v>
      </c>
      <c r="C409" t="s">
        <v>1586</v>
      </c>
      <c r="D409" t="s">
        <v>1587</v>
      </c>
    </row>
    <row r="410" spans="1:4">
      <c r="A410" s="1062">
        <v>409</v>
      </c>
      <c r="B410" t="s">
        <v>1588</v>
      </c>
      <c r="C410" t="s">
        <v>1590</v>
      </c>
      <c r="D410" t="s">
        <v>1591</v>
      </c>
    </row>
    <row r="411" spans="1:4">
      <c r="A411" s="1062">
        <v>410</v>
      </c>
      <c r="B411" t="s">
        <v>1588</v>
      </c>
      <c r="C411" t="s">
        <v>1592</v>
      </c>
      <c r="D411" t="s">
        <v>1593</v>
      </c>
    </row>
    <row r="412" spans="1:4">
      <c r="A412" s="1062">
        <v>411</v>
      </c>
      <c r="B412" t="s">
        <v>1588</v>
      </c>
      <c r="C412" t="s">
        <v>1594</v>
      </c>
      <c r="D412" t="s">
        <v>1595</v>
      </c>
    </row>
    <row r="413" spans="1:4">
      <c r="A413" s="1062">
        <v>412</v>
      </c>
      <c r="B413" t="s">
        <v>1588</v>
      </c>
      <c r="C413" t="s">
        <v>1596</v>
      </c>
      <c r="D413" t="s">
        <v>1597</v>
      </c>
    </row>
    <row r="414" spans="1:4">
      <c r="A414" s="1062">
        <v>413</v>
      </c>
      <c r="B414" t="s">
        <v>1588</v>
      </c>
      <c r="C414" t="s">
        <v>1598</v>
      </c>
      <c r="D414" t="s">
        <v>1599</v>
      </c>
    </row>
    <row r="415" spans="1:4">
      <c r="A415" s="1062">
        <v>414</v>
      </c>
      <c r="B415" t="s">
        <v>1588</v>
      </c>
      <c r="C415" t="s">
        <v>1600</v>
      </c>
      <c r="D415" t="s">
        <v>1601</v>
      </c>
    </row>
    <row r="416" spans="1:4">
      <c r="A416" s="1062">
        <v>415</v>
      </c>
      <c r="B416" t="s">
        <v>1588</v>
      </c>
      <c r="C416" t="s">
        <v>1602</v>
      </c>
      <c r="D416" t="s">
        <v>1603</v>
      </c>
    </row>
    <row r="417" spans="1:4">
      <c r="A417" s="1062">
        <v>416</v>
      </c>
      <c r="B417" t="s">
        <v>1588</v>
      </c>
      <c r="C417" t="s">
        <v>1604</v>
      </c>
      <c r="D417" t="s">
        <v>1605</v>
      </c>
    </row>
    <row r="418" spans="1:4">
      <c r="A418" s="1062">
        <v>417</v>
      </c>
      <c r="B418" t="s">
        <v>1588</v>
      </c>
      <c r="C418" t="s">
        <v>1606</v>
      </c>
      <c r="D418" t="s">
        <v>1607</v>
      </c>
    </row>
    <row r="419" spans="1:4">
      <c r="A419" s="1062">
        <v>418</v>
      </c>
      <c r="B419" t="s">
        <v>1588</v>
      </c>
      <c r="C419" t="s">
        <v>1608</v>
      </c>
      <c r="D419" t="s">
        <v>1609</v>
      </c>
    </row>
    <row r="420" spans="1:4">
      <c r="A420" s="1062">
        <v>419</v>
      </c>
      <c r="B420" t="s">
        <v>1588</v>
      </c>
      <c r="C420" t="s">
        <v>1610</v>
      </c>
      <c r="D420" t="s">
        <v>1611</v>
      </c>
    </row>
    <row r="421" spans="1:4">
      <c r="A421" s="1062">
        <v>420</v>
      </c>
      <c r="B421" t="s">
        <v>1588</v>
      </c>
      <c r="C421" t="s">
        <v>1588</v>
      </c>
      <c r="D421" t="s">
        <v>1589</v>
      </c>
    </row>
    <row r="422" spans="1:4">
      <c r="A422" s="1062">
        <v>421</v>
      </c>
      <c r="B422" t="s">
        <v>1588</v>
      </c>
      <c r="C422" t="s">
        <v>1612</v>
      </c>
      <c r="D422" t="s">
        <v>1613</v>
      </c>
    </row>
    <row r="423" spans="1:4">
      <c r="A423" s="1062">
        <v>422</v>
      </c>
      <c r="B423" t="s">
        <v>1588</v>
      </c>
      <c r="C423" t="s">
        <v>1614</v>
      </c>
      <c r="D423" t="s">
        <v>1615</v>
      </c>
    </row>
    <row r="424" spans="1:4">
      <c r="A424" s="1062">
        <v>423</v>
      </c>
      <c r="B424" t="s">
        <v>1588</v>
      </c>
      <c r="C424" t="s">
        <v>1616</v>
      </c>
      <c r="D424" t="s">
        <v>1617</v>
      </c>
    </row>
    <row r="425" spans="1:4">
      <c r="A425" s="1062">
        <v>424</v>
      </c>
      <c r="B425" t="s">
        <v>1588</v>
      </c>
      <c r="C425" t="s">
        <v>1263</v>
      </c>
      <c r="D425" t="s">
        <v>1618</v>
      </c>
    </row>
    <row r="426" spans="1:4">
      <c r="A426" s="1062">
        <v>425</v>
      </c>
      <c r="B426" t="s">
        <v>1588</v>
      </c>
      <c r="C426" t="s">
        <v>1619</v>
      </c>
      <c r="D426" t="s">
        <v>1620</v>
      </c>
    </row>
    <row r="427" spans="1:4">
      <c r="A427" s="1062">
        <v>426</v>
      </c>
      <c r="B427" t="s">
        <v>1588</v>
      </c>
      <c r="C427" t="s">
        <v>1621</v>
      </c>
      <c r="D427" t="s">
        <v>1622</v>
      </c>
    </row>
    <row r="428" spans="1:4">
      <c r="A428" s="1062">
        <v>427</v>
      </c>
      <c r="B428" t="s">
        <v>1588</v>
      </c>
      <c r="C428" t="s">
        <v>1623</v>
      </c>
      <c r="D428" t="s">
        <v>1624</v>
      </c>
    </row>
    <row r="429" spans="1:4">
      <c r="A429" s="1062">
        <v>428</v>
      </c>
      <c r="B429" t="s">
        <v>1588</v>
      </c>
      <c r="C429" t="s">
        <v>1625</v>
      </c>
      <c r="D429" t="s">
        <v>1626</v>
      </c>
    </row>
    <row r="430" spans="1:4">
      <c r="A430" s="1062">
        <v>429</v>
      </c>
      <c r="B430" t="s">
        <v>1588</v>
      </c>
      <c r="C430" t="s">
        <v>1627</v>
      </c>
      <c r="D430" t="s">
        <v>1628</v>
      </c>
    </row>
    <row r="431" spans="1:4">
      <c r="A431" s="1062">
        <v>430</v>
      </c>
      <c r="B431" t="s">
        <v>1588</v>
      </c>
      <c r="C431" t="s">
        <v>1629</v>
      </c>
      <c r="D431" t="s">
        <v>1630</v>
      </c>
    </row>
    <row r="432" spans="1:4">
      <c r="A432" s="1062">
        <v>431</v>
      </c>
      <c r="B432" t="s">
        <v>1588</v>
      </c>
      <c r="C432" t="s">
        <v>870</v>
      </c>
      <c r="D432" t="s">
        <v>1631</v>
      </c>
    </row>
    <row r="433" spans="1:4">
      <c r="A433" s="1062">
        <v>432</v>
      </c>
      <c r="B433" t="s">
        <v>1588</v>
      </c>
      <c r="C433" t="s">
        <v>1632</v>
      </c>
      <c r="D433" t="s">
        <v>1633</v>
      </c>
    </row>
    <row r="434" spans="1:4">
      <c r="A434" s="1062">
        <v>433</v>
      </c>
      <c r="B434" t="s">
        <v>1634</v>
      </c>
      <c r="C434" t="s">
        <v>1636</v>
      </c>
      <c r="D434" t="s">
        <v>1637</v>
      </c>
    </row>
    <row r="435" spans="1:4">
      <c r="A435" s="1062">
        <v>434</v>
      </c>
      <c r="B435" t="s">
        <v>1634</v>
      </c>
      <c r="C435" t="s">
        <v>1638</v>
      </c>
      <c r="D435" t="s">
        <v>1639</v>
      </c>
    </row>
    <row r="436" spans="1:4">
      <c r="A436" s="1062">
        <v>435</v>
      </c>
      <c r="B436" t="s">
        <v>1634</v>
      </c>
      <c r="C436" t="s">
        <v>1640</v>
      </c>
      <c r="D436" t="s">
        <v>1641</v>
      </c>
    </row>
    <row r="437" spans="1:4">
      <c r="A437" s="1062">
        <v>436</v>
      </c>
      <c r="B437" t="s">
        <v>1634</v>
      </c>
      <c r="C437" t="s">
        <v>1642</v>
      </c>
      <c r="D437" t="s">
        <v>1643</v>
      </c>
    </row>
    <row r="438" spans="1:4">
      <c r="A438" s="1062">
        <v>437</v>
      </c>
      <c r="B438" t="s">
        <v>1634</v>
      </c>
      <c r="C438" t="s">
        <v>1644</v>
      </c>
      <c r="D438" t="s">
        <v>1645</v>
      </c>
    </row>
    <row r="439" spans="1:4">
      <c r="A439" s="1062">
        <v>438</v>
      </c>
      <c r="B439" t="s">
        <v>1634</v>
      </c>
      <c r="C439" t="s">
        <v>1646</v>
      </c>
      <c r="D439" t="s">
        <v>1647</v>
      </c>
    </row>
    <row r="440" spans="1:4">
      <c r="A440" s="1062">
        <v>439</v>
      </c>
      <c r="B440" t="s">
        <v>1634</v>
      </c>
      <c r="C440" t="s">
        <v>1648</v>
      </c>
      <c r="D440" t="s">
        <v>1649</v>
      </c>
    </row>
    <row r="441" spans="1:4">
      <c r="A441" s="1062">
        <v>440</v>
      </c>
      <c r="B441" t="s">
        <v>1634</v>
      </c>
      <c r="C441" t="s">
        <v>1650</v>
      </c>
      <c r="D441" t="s">
        <v>1651</v>
      </c>
    </row>
    <row r="442" spans="1:4">
      <c r="A442" s="1062">
        <v>441</v>
      </c>
      <c r="B442" t="s">
        <v>1634</v>
      </c>
      <c r="C442" t="s">
        <v>1652</v>
      </c>
      <c r="D442" t="s">
        <v>1653</v>
      </c>
    </row>
    <row r="443" spans="1:4">
      <c r="A443" s="1062">
        <v>442</v>
      </c>
      <c r="B443" t="s">
        <v>1634</v>
      </c>
      <c r="C443" t="s">
        <v>1634</v>
      </c>
      <c r="D443" t="s">
        <v>1635</v>
      </c>
    </row>
    <row r="444" spans="1:4">
      <c r="A444" s="1062">
        <v>443</v>
      </c>
      <c r="B444" t="s">
        <v>1634</v>
      </c>
      <c r="C444" t="s">
        <v>1654</v>
      </c>
      <c r="D444" t="s">
        <v>1655</v>
      </c>
    </row>
    <row r="445" spans="1:4">
      <c r="A445" s="1062">
        <v>444</v>
      </c>
      <c r="B445" t="s">
        <v>1634</v>
      </c>
      <c r="C445" t="s">
        <v>1656</v>
      </c>
      <c r="D445" t="s">
        <v>1657</v>
      </c>
    </row>
    <row r="446" spans="1:4">
      <c r="A446" s="1062">
        <v>445</v>
      </c>
      <c r="B446" t="s">
        <v>1634</v>
      </c>
      <c r="C446" t="s">
        <v>1658</v>
      </c>
      <c r="D446" t="s">
        <v>1659</v>
      </c>
    </row>
    <row r="447" spans="1:4">
      <c r="A447" s="1062">
        <v>446</v>
      </c>
      <c r="B447" t="s">
        <v>1634</v>
      </c>
      <c r="C447" t="s">
        <v>1660</v>
      </c>
      <c r="D447" t="s">
        <v>1661</v>
      </c>
    </row>
    <row r="448" spans="1:4">
      <c r="A448" s="1062">
        <v>447</v>
      </c>
      <c r="B448" t="s">
        <v>1634</v>
      </c>
      <c r="C448" t="s">
        <v>1662</v>
      </c>
      <c r="D448" t="s">
        <v>1663</v>
      </c>
    </row>
    <row r="449" spans="1:4">
      <c r="A449" s="1062">
        <v>448</v>
      </c>
      <c r="B449" t="s">
        <v>1634</v>
      </c>
      <c r="C449" t="s">
        <v>1664</v>
      </c>
      <c r="D449" t="s">
        <v>1665</v>
      </c>
    </row>
    <row r="450" spans="1:4">
      <c r="A450" s="1062">
        <v>449</v>
      </c>
      <c r="B450" t="s">
        <v>1634</v>
      </c>
      <c r="C450" t="s">
        <v>1396</v>
      </c>
      <c r="D450" t="s">
        <v>1666</v>
      </c>
    </row>
    <row r="451" spans="1:4">
      <c r="A451" s="1062">
        <v>450</v>
      </c>
      <c r="B451" t="s">
        <v>1634</v>
      </c>
      <c r="C451" t="s">
        <v>1447</v>
      </c>
      <c r="D451" t="s">
        <v>1667</v>
      </c>
    </row>
    <row r="452" spans="1:4">
      <c r="A452" s="1062">
        <v>451</v>
      </c>
      <c r="B452" t="s">
        <v>1634</v>
      </c>
      <c r="C452" t="s">
        <v>1668</v>
      </c>
      <c r="D452" t="s">
        <v>1669</v>
      </c>
    </row>
    <row r="453" spans="1:4">
      <c r="A453" s="1062">
        <v>452</v>
      </c>
      <c r="B453" t="s">
        <v>1634</v>
      </c>
      <c r="C453" t="s">
        <v>1670</v>
      </c>
      <c r="D453" t="s">
        <v>1671</v>
      </c>
    </row>
    <row r="454" spans="1:4">
      <c r="A454" s="1062">
        <v>453</v>
      </c>
      <c r="B454" t="s">
        <v>1634</v>
      </c>
      <c r="C454" t="s">
        <v>1672</v>
      </c>
      <c r="D454" t="s">
        <v>1673</v>
      </c>
    </row>
    <row r="455" spans="1:4">
      <c r="A455" s="1062">
        <v>454</v>
      </c>
      <c r="B455" t="s">
        <v>1634</v>
      </c>
      <c r="C455" t="s">
        <v>1674</v>
      </c>
      <c r="D455" t="s">
        <v>1675</v>
      </c>
    </row>
    <row r="456" spans="1:4">
      <c r="A456" s="1062">
        <v>455</v>
      </c>
      <c r="B456" t="s">
        <v>1634</v>
      </c>
      <c r="C456" t="s">
        <v>1676</v>
      </c>
      <c r="D456" t="s">
        <v>1677</v>
      </c>
    </row>
    <row r="457" spans="1:4">
      <c r="A457" s="1062">
        <v>456</v>
      </c>
      <c r="B457" t="s">
        <v>1634</v>
      </c>
      <c r="C457" t="s">
        <v>1678</v>
      </c>
      <c r="D457" t="s">
        <v>1679</v>
      </c>
    </row>
    <row r="458" spans="1:4">
      <c r="A458" s="1062">
        <v>457</v>
      </c>
      <c r="B458" t="s">
        <v>1634</v>
      </c>
      <c r="C458" t="s">
        <v>1680</v>
      </c>
      <c r="D458" t="s">
        <v>1681</v>
      </c>
    </row>
    <row r="459" spans="1:4">
      <c r="A459" s="1062">
        <v>458</v>
      </c>
      <c r="B459" t="s">
        <v>1682</v>
      </c>
      <c r="C459" t="s">
        <v>1684</v>
      </c>
      <c r="D459" t="s">
        <v>1685</v>
      </c>
    </row>
    <row r="460" spans="1:4">
      <c r="A460" s="1062">
        <v>459</v>
      </c>
      <c r="B460" t="s">
        <v>1682</v>
      </c>
      <c r="C460" t="s">
        <v>1686</v>
      </c>
      <c r="D460" t="s">
        <v>1687</v>
      </c>
    </row>
    <row r="461" spans="1:4">
      <c r="A461" s="1062">
        <v>460</v>
      </c>
      <c r="B461" t="s">
        <v>1682</v>
      </c>
      <c r="C461" t="s">
        <v>1688</v>
      </c>
      <c r="D461" t="s">
        <v>1689</v>
      </c>
    </row>
    <row r="462" spans="1:4">
      <c r="A462" s="1062">
        <v>461</v>
      </c>
      <c r="B462" t="s">
        <v>1682</v>
      </c>
      <c r="C462" t="s">
        <v>1690</v>
      </c>
      <c r="D462" t="s">
        <v>1691</v>
      </c>
    </row>
    <row r="463" spans="1:4">
      <c r="A463" s="1062">
        <v>462</v>
      </c>
      <c r="B463" t="s">
        <v>1682</v>
      </c>
      <c r="C463" t="s">
        <v>1692</v>
      </c>
      <c r="D463" t="s">
        <v>1693</v>
      </c>
    </row>
    <row r="464" spans="1:4">
      <c r="A464" s="1062">
        <v>463</v>
      </c>
      <c r="B464" t="s">
        <v>1682</v>
      </c>
      <c r="C464" t="s">
        <v>1682</v>
      </c>
      <c r="D464" t="s">
        <v>1683</v>
      </c>
    </row>
    <row r="465" spans="1:4">
      <c r="A465" s="1062">
        <v>464</v>
      </c>
      <c r="B465" t="s">
        <v>1682</v>
      </c>
      <c r="C465" t="s">
        <v>1694</v>
      </c>
      <c r="D465" t="s">
        <v>1695</v>
      </c>
    </row>
    <row r="466" spans="1:4">
      <c r="A466" s="1062">
        <v>465</v>
      </c>
      <c r="B466" t="s">
        <v>1682</v>
      </c>
      <c r="C466" t="s">
        <v>1696</v>
      </c>
      <c r="D466" t="s">
        <v>1697</v>
      </c>
    </row>
    <row r="467" spans="1:4">
      <c r="A467" s="1062">
        <v>466</v>
      </c>
      <c r="B467" t="s">
        <v>1682</v>
      </c>
      <c r="C467" t="s">
        <v>1698</v>
      </c>
      <c r="D467" t="s">
        <v>1699</v>
      </c>
    </row>
    <row r="468" spans="1:4">
      <c r="A468" s="1062">
        <v>467</v>
      </c>
      <c r="B468" t="s">
        <v>1682</v>
      </c>
      <c r="C468" t="s">
        <v>1700</v>
      </c>
      <c r="D468" t="s">
        <v>1701</v>
      </c>
    </row>
    <row r="469" spans="1:4">
      <c r="A469" s="1062">
        <v>468</v>
      </c>
      <c r="B469" t="s">
        <v>1682</v>
      </c>
      <c r="C469" t="s">
        <v>1702</v>
      </c>
      <c r="D469" t="s">
        <v>1703</v>
      </c>
    </row>
    <row r="470" spans="1:4">
      <c r="A470" s="1062">
        <v>469</v>
      </c>
      <c r="B470" t="s">
        <v>1682</v>
      </c>
      <c r="C470" t="s">
        <v>1704</v>
      </c>
      <c r="D470" t="s">
        <v>1705</v>
      </c>
    </row>
    <row r="471" spans="1:4">
      <c r="A471" s="1062">
        <v>470</v>
      </c>
      <c r="B471" t="s">
        <v>1682</v>
      </c>
      <c r="C471" t="s">
        <v>1706</v>
      </c>
      <c r="D471" t="s">
        <v>1707</v>
      </c>
    </row>
    <row r="472" spans="1:4">
      <c r="A472" s="1062">
        <v>471</v>
      </c>
      <c r="B472" t="s">
        <v>1682</v>
      </c>
      <c r="C472" t="s">
        <v>1708</v>
      </c>
      <c r="D472" t="s">
        <v>1709</v>
      </c>
    </row>
    <row r="473" spans="1:4">
      <c r="A473" s="1062">
        <v>472</v>
      </c>
      <c r="B473" t="s">
        <v>1682</v>
      </c>
      <c r="C473" t="s">
        <v>1710</v>
      </c>
      <c r="D473" t="s">
        <v>1711</v>
      </c>
    </row>
    <row r="474" spans="1:4">
      <c r="A474" s="1062">
        <v>473</v>
      </c>
      <c r="B474" t="s">
        <v>1682</v>
      </c>
      <c r="C474" t="s">
        <v>1712</v>
      </c>
      <c r="D474" t="s">
        <v>1713</v>
      </c>
    </row>
    <row r="475" spans="1:4">
      <c r="A475" s="1062">
        <v>474</v>
      </c>
      <c r="B475" t="s">
        <v>1682</v>
      </c>
      <c r="C475" t="s">
        <v>1714</v>
      </c>
      <c r="D475" t="s">
        <v>1715</v>
      </c>
    </row>
    <row r="476" spans="1:4">
      <c r="A476" s="1062">
        <v>475</v>
      </c>
      <c r="B476" t="s">
        <v>1682</v>
      </c>
      <c r="C476" t="s">
        <v>1716</v>
      </c>
      <c r="D476" t="s">
        <v>1717</v>
      </c>
    </row>
    <row r="477" spans="1:4">
      <c r="A477" s="1062">
        <v>476</v>
      </c>
      <c r="B477" t="s">
        <v>1718</v>
      </c>
      <c r="C477" t="s">
        <v>832</v>
      </c>
      <c r="D477" t="s">
        <v>1720</v>
      </c>
    </row>
    <row r="478" spans="1:4">
      <c r="A478" s="1062">
        <v>477</v>
      </c>
      <c r="B478" t="s">
        <v>1718</v>
      </c>
      <c r="C478" t="s">
        <v>1721</v>
      </c>
      <c r="D478" t="s">
        <v>1722</v>
      </c>
    </row>
    <row r="479" spans="1:4">
      <c r="A479" s="1062">
        <v>478</v>
      </c>
      <c r="B479" t="s">
        <v>1718</v>
      </c>
      <c r="C479" t="s">
        <v>1723</v>
      </c>
      <c r="D479" t="s">
        <v>1724</v>
      </c>
    </row>
    <row r="480" spans="1:4">
      <c r="A480" s="1062">
        <v>479</v>
      </c>
      <c r="B480" t="s">
        <v>1718</v>
      </c>
      <c r="C480" t="s">
        <v>1725</v>
      </c>
      <c r="D480" t="s">
        <v>1726</v>
      </c>
    </row>
    <row r="481" spans="1:4">
      <c r="A481" s="1062">
        <v>480</v>
      </c>
      <c r="B481" t="s">
        <v>1718</v>
      </c>
      <c r="C481" t="s">
        <v>1727</v>
      </c>
      <c r="D481" t="s">
        <v>1728</v>
      </c>
    </row>
    <row r="482" spans="1:4">
      <c r="A482" s="1062">
        <v>481</v>
      </c>
      <c r="B482" t="s">
        <v>1718</v>
      </c>
      <c r="C482" t="s">
        <v>1729</v>
      </c>
      <c r="D482" t="s">
        <v>1730</v>
      </c>
    </row>
    <row r="483" spans="1:4">
      <c r="A483" s="1062">
        <v>482</v>
      </c>
      <c r="B483" t="s">
        <v>1718</v>
      </c>
      <c r="C483" t="s">
        <v>1718</v>
      </c>
      <c r="D483" t="s">
        <v>1719</v>
      </c>
    </row>
    <row r="484" spans="1:4">
      <c r="A484" s="1062">
        <v>483</v>
      </c>
      <c r="B484" t="s">
        <v>1718</v>
      </c>
      <c r="C484" t="s">
        <v>1731</v>
      </c>
      <c r="D484" t="s">
        <v>1732</v>
      </c>
    </row>
    <row r="485" spans="1:4">
      <c r="A485" s="1062">
        <v>484</v>
      </c>
      <c r="B485" t="s">
        <v>1718</v>
      </c>
      <c r="C485" t="s">
        <v>1733</v>
      </c>
      <c r="D485" t="s">
        <v>1734</v>
      </c>
    </row>
    <row r="486" spans="1:4">
      <c r="A486" s="1062">
        <v>485</v>
      </c>
      <c r="B486" t="s">
        <v>1718</v>
      </c>
      <c r="C486" t="s">
        <v>1735</v>
      </c>
      <c r="D486" t="s">
        <v>1736</v>
      </c>
    </row>
    <row r="487" spans="1:4">
      <c r="A487" s="1062">
        <v>486</v>
      </c>
      <c r="B487" t="s">
        <v>1718</v>
      </c>
      <c r="C487" t="s">
        <v>1737</v>
      </c>
      <c r="D487" t="s">
        <v>1738</v>
      </c>
    </row>
    <row r="488" spans="1:4">
      <c r="A488" s="1062">
        <v>487</v>
      </c>
      <c r="B488" t="s">
        <v>1718</v>
      </c>
      <c r="C488" t="s">
        <v>1739</v>
      </c>
      <c r="D488" t="s">
        <v>1740</v>
      </c>
    </row>
    <row r="489" spans="1:4">
      <c r="A489" s="1062">
        <v>488</v>
      </c>
      <c r="B489" t="s">
        <v>1718</v>
      </c>
      <c r="C489" t="s">
        <v>1741</v>
      </c>
      <c r="D489" t="s">
        <v>1742</v>
      </c>
    </row>
    <row r="490" spans="1:4">
      <c r="A490" s="1062">
        <v>489</v>
      </c>
      <c r="B490" t="s">
        <v>1718</v>
      </c>
      <c r="C490" t="s">
        <v>1743</v>
      </c>
      <c r="D490" t="s">
        <v>1744</v>
      </c>
    </row>
    <row r="491" spans="1:4">
      <c r="A491" s="1062">
        <v>490</v>
      </c>
      <c r="B491" t="s">
        <v>1718</v>
      </c>
      <c r="C491" t="s">
        <v>1745</v>
      </c>
      <c r="D491" t="s">
        <v>1746</v>
      </c>
    </row>
    <row r="492" spans="1:4">
      <c r="A492" s="1062">
        <v>491</v>
      </c>
      <c r="B492" t="s">
        <v>1718</v>
      </c>
      <c r="C492" t="s">
        <v>1747</v>
      </c>
      <c r="D492" t="s">
        <v>1748</v>
      </c>
    </row>
    <row r="493" spans="1:4">
      <c r="A493" s="1062">
        <v>492</v>
      </c>
      <c r="B493" t="s">
        <v>1718</v>
      </c>
      <c r="C493" t="s">
        <v>1749</v>
      </c>
      <c r="D493" t="s">
        <v>1750</v>
      </c>
    </row>
    <row r="494" spans="1:4">
      <c r="A494" s="1062">
        <v>493</v>
      </c>
      <c r="B494" t="s">
        <v>1718</v>
      </c>
      <c r="C494" t="s">
        <v>1751</v>
      </c>
      <c r="D494" t="s">
        <v>1752</v>
      </c>
    </row>
    <row r="495" spans="1:4">
      <c r="A495" s="1062">
        <v>494</v>
      </c>
      <c r="B495" t="s">
        <v>1718</v>
      </c>
      <c r="C495" t="s">
        <v>1753</v>
      </c>
      <c r="D495" t="s">
        <v>1754</v>
      </c>
    </row>
    <row r="496" spans="1:4">
      <c r="A496" s="1062">
        <v>495</v>
      </c>
      <c r="B496" t="s">
        <v>1718</v>
      </c>
      <c r="C496" t="s">
        <v>1755</v>
      </c>
      <c r="D496" t="s">
        <v>1756</v>
      </c>
    </row>
    <row r="497" spans="1:4">
      <c r="A497" s="1062">
        <v>496</v>
      </c>
      <c r="B497" t="s">
        <v>1718</v>
      </c>
      <c r="C497" t="s">
        <v>1757</v>
      </c>
      <c r="D497" t="s">
        <v>1758</v>
      </c>
    </row>
    <row r="498" spans="1:4">
      <c r="A498" s="1062">
        <v>497</v>
      </c>
      <c r="B498" t="s">
        <v>1759</v>
      </c>
      <c r="C498" t="s">
        <v>1761</v>
      </c>
      <c r="D498" t="s">
        <v>1762</v>
      </c>
    </row>
    <row r="499" spans="1:4">
      <c r="A499" s="1062">
        <v>498</v>
      </c>
      <c r="B499" t="s">
        <v>1759</v>
      </c>
      <c r="C499" t="s">
        <v>1763</v>
      </c>
      <c r="D499" t="s">
        <v>1764</v>
      </c>
    </row>
    <row r="500" spans="1:4">
      <c r="A500" s="1062">
        <v>499</v>
      </c>
      <c r="B500" t="s">
        <v>1759</v>
      </c>
      <c r="C500" t="s">
        <v>1765</v>
      </c>
      <c r="D500" t="s">
        <v>1766</v>
      </c>
    </row>
    <row r="501" spans="1:4">
      <c r="A501" s="1062">
        <v>500</v>
      </c>
      <c r="B501" t="s">
        <v>1759</v>
      </c>
      <c r="C501" t="s">
        <v>1767</v>
      </c>
      <c r="D501" t="s">
        <v>1768</v>
      </c>
    </row>
    <row r="502" spans="1:4">
      <c r="A502" s="1062">
        <v>501</v>
      </c>
      <c r="B502" t="s">
        <v>1759</v>
      </c>
      <c r="C502" t="s">
        <v>1769</v>
      </c>
      <c r="D502" t="s">
        <v>1770</v>
      </c>
    </row>
    <row r="503" spans="1:4">
      <c r="A503" s="1062">
        <v>502</v>
      </c>
      <c r="B503" t="s">
        <v>1759</v>
      </c>
      <c r="C503" t="s">
        <v>1771</v>
      </c>
      <c r="D503" t="s">
        <v>1772</v>
      </c>
    </row>
    <row r="504" spans="1:4">
      <c r="A504" s="1062">
        <v>503</v>
      </c>
      <c r="B504" t="s">
        <v>1759</v>
      </c>
      <c r="C504" t="s">
        <v>1773</v>
      </c>
      <c r="D504" t="s">
        <v>1774</v>
      </c>
    </row>
    <row r="505" spans="1:4">
      <c r="A505" s="1062">
        <v>504</v>
      </c>
      <c r="B505" t="s">
        <v>1759</v>
      </c>
      <c r="C505" t="s">
        <v>1033</v>
      </c>
      <c r="D505" t="s">
        <v>1775</v>
      </c>
    </row>
    <row r="506" spans="1:4">
      <c r="A506" s="1062">
        <v>505</v>
      </c>
      <c r="B506" t="s">
        <v>1759</v>
      </c>
      <c r="C506" t="s">
        <v>1759</v>
      </c>
      <c r="D506" t="s">
        <v>1760</v>
      </c>
    </row>
    <row r="507" spans="1:4">
      <c r="A507" s="1062">
        <v>506</v>
      </c>
      <c r="B507" t="s">
        <v>1759</v>
      </c>
      <c r="C507" t="s">
        <v>1776</v>
      </c>
      <c r="D507" t="s">
        <v>1777</v>
      </c>
    </row>
    <row r="508" spans="1:4">
      <c r="A508" s="1062">
        <v>507</v>
      </c>
      <c r="B508" t="s">
        <v>1759</v>
      </c>
      <c r="C508" t="s">
        <v>1778</v>
      </c>
      <c r="D508" t="s">
        <v>1779</v>
      </c>
    </row>
    <row r="509" spans="1:4">
      <c r="A509" s="1062">
        <v>508</v>
      </c>
      <c r="B509" t="s">
        <v>1759</v>
      </c>
      <c r="C509" t="s">
        <v>1780</v>
      </c>
      <c r="D509" t="s">
        <v>1781</v>
      </c>
    </row>
    <row r="510" spans="1:4">
      <c r="A510" s="1062">
        <v>509</v>
      </c>
      <c r="B510" t="s">
        <v>1759</v>
      </c>
      <c r="C510" t="s">
        <v>1782</v>
      </c>
      <c r="D510" t="s">
        <v>1783</v>
      </c>
    </row>
    <row r="511" spans="1:4">
      <c r="A511" s="1062">
        <v>510</v>
      </c>
      <c r="B511" t="s">
        <v>1759</v>
      </c>
      <c r="C511" t="s">
        <v>1784</v>
      </c>
      <c r="D511" t="s">
        <v>1785</v>
      </c>
    </row>
    <row r="512" spans="1:4">
      <c r="A512" s="1062">
        <v>511</v>
      </c>
      <c r="B512" t="s">
        <v>1759</v>
      </c>
      <c r="C512" t="s">
        <v>1786</v>
      </c>
      <c r="D512" t="s">
        <v>1787</v>
      </c>
    </row>
    <row r="513" spans="1:4">
      <c r="A513" s="1062">
        <v>512</v>
      </c>
      <c r="B513" t="s">
        <v>1759</v>
      </c>
      <c r="C513" t="s">
        <v>1788</v>
      </c>
      <c r="D513" t="s">
        <v>1789</v>
      </c>
    </row>
    <row r="514" spans="1:4">
      <c r="A514" s="1062">
        <v>513</v>
      </c>
      <c r="B514" t="s">
        <v>1759</v>
      </c>
      <c r="C514" t="s">
        <v>1790</v>
      </c>
      <c r="D514" t="s">
        <v>1791</v>
      </c>
    </row>
    <row r="515" spans="1:4">
      <c r="A515" s="1062">
        <v>514</v>
      </c>
      <c r="B515" t="s">
        <v>1759</v>
      </c>
      <c r="C515" t="s">
        <v>1792</v>
      </c>
      <c r="D515" t="s">
        <v>1793</v>
      </c>
    </row>
    <row r="516" spans="1:4">
      <c r="A516" s="1062">
        <v>515</v>
      </c>
      <c r="B516" t="s">
        <v>1759</v>
      </c>
      <c r="C516" t="s">
        <v>1794</v>
      </c>
      <c r="D516" t="s">
        <v>1795</v>
      </c>
    </row>
    <row r="517" spans="1:4">
      <c r="A517" s="1062">
        <v>516</v>
      </c>
      <c r="B517" t="s">
        <v>1759</v>
      </c>
      <c r="C517" t="s">
        <v>1796</v>
      </c>
      <c r="D517" t="s">
        <v>1797</v>
      </c>
    </row>
    <row r="518" spans="1:4">
      <c r="A518" s="1062">
        <v>517</v>
      </c>
      <c r="B518" t="s">
        <v>1759</v>
      </c>
      <c r="C518" t="s">
        <v>1798</v>
      </c>
      <c r="D518" t="s">
        <v>1799</v>
      </c>
    </row>
    <row r="519" spans="1:4">
      <c r="A519" s="1062">
        <v>518</v>
      </c>
      <c r="B519" t="s">
        <v>1759</v>
      </c>
      <c r="C519" t="s">
        <v>1800</v>
      </c>
      <c r="D519" t="s">
        <v>1801</v>
      </c>
    </row>
    <row r="520" spans="1:4">
      <c r="A520" s="1062">
        <v>519</v>
      </c>
      <c r="B520" t="s">
        <v>1759</v>
      </c>
      <c r="C520" t="s">
        <v>1802</v>
      </c>
      <c r="D520" t="s">
        <v>1803</v>
      </c>
    </row>
    <row r="521" spans="1:4">
      <c r="A521" s="1062">
        <v>520</v>
      </c>
      <c r="B521" t="s">
        <v>1759</v>
      </c>
      <c r="C521" t="s">
        <v>1804</v>
      </c>
      <c r="D521" t="s">
        <v>1805</v>
      </c>
    </row>
    <row r="522" spans="1:4">
      <c r="A522" s="1062">
        <v>521</v>
      </c>
      <c r="B522" t="s">
        <v>1759</v>
      </c>
      <c r="C522" t="s">
        <v>1806</v>
      </c>
      <c r="D522" t="s">
        <v>1807</v>
      </c>
    </row>
    <row r="523" spans="1:4">
      <c r="A523" s="1062">
        <v>522</v>
      </c>
      <c r="B523" t="s">
        <v>1759</v>
      </c>
      <c r="C523" t="s">
        <v>1808</v>
      </c>
      <c r="D523" t="s">
        <v>1809</v>
      </c>
    </row>
    <row r="524" spans="1:4">
      <c r="A524" s="1062">
        <v>523</v>
      </c>
      <c r="B524" t="s">
        <v>1759</v>
      </c>
      <c r="C524" t="s">
        <v>1810</v>
      </c>
      <c r="D524" t="s">
        <v>1811</v>
      </c>
    </row>
    <row r="525" spans="1:4">
      <c r="A525" s="1062">
        <v>524</v>
      </c>
      <c r="B525" t="s">
        <v>1759</v>
      </c>
      <c r="C525" t="s">
        <v>1812</v>
      </c>
      <c r="D525" t="s">
        <v>1813</v>
      </c>
    </row>
    <row r="526" spans="1:4">
      <c r="A526" s="1062">
        <v>525</v>
      </c>
      <c r="B526" t="s">
        <v>1759</v>
      </c>
      <c r="C526" t="s">
        <v>1814</v>
      </c>
      <c r="D526" t="s">
        <v>1815</v>
      </c>
    </row>
    <row r="527" spans="1:4">
      <c r="A527" s="1062">
        <v>526</v>
      </c>
      <c r="B527" t="s">
        <v>1759</v>
      </c>
      <c r="C527" t="s">
        <v>1816</v>
      </c>
      <c r="D527" t="s">
        <v>1817</v>
      </c>
    </row>
    <row r="528" spans="1:4">
      <c r="A528" s="1062">
        <v>527</v>
      </c>
      <c r="B528" t="s">
        <v>1759</v>
      </c>
      <c r="C528" t="s">
        <v>1818</v>
      </c>
      <c r="D528" t="s">
        <v>1819</v>
      </c>
    </row>
    <row r="529" spans="1:4">
      <c r="A529" s="1062">
        <v>528</v>
      </c>
      <c r="B529" t="s">
        <v>1820</v>
      </c>
      <c r="C529" t="s">
        <v>1249</v>
      </c>
      <c r="D529" t="s">
        <v>1822</v>
      </c>
    </row>
    <row r="530" spans="1:4">
      <c r="A530" s="1062">
        <v>529</v>
      </c>
      <c r="B530" t="s">
        <v>1820</v>
      </c>
      <c r="C530" t="s">
        <v>1823</v>
      </c>
      <c r="D530" t="s">
        <v>1824</v>
      </c>
    </row>
    <row r="531" spans="1:4">
      <c r="A531" s="1062">
        <v>530</v>
      </c>
      <c r="B531" t="s">
        <v>1820</v>
      </c>
      <c r="C531" t="s">
        <v>1825</v>
      </c>
      <c r="D531" t="s">
        <v>1826</v>
      </c>
    </row>
    <row r="532" spans="1:4">
      <c r="A532" s="1062">
        <v>531</v>
      </c>
      <c r="B532" t="s">
        <v>1820</v>
      </c>
      <c r="C532" t="s">
        <v>1827</v>
      </c>
      <c r="D532" t="s">
        <v>1828</v>
      </c>
    </row>
    <row r="533" spans="1:4">
      <c r="A533" s="1062">
        <v>532</v>
      </c>
      <c r="B533" t="s">
        <v>1820</v>
      </c>
      <c r="C533" t="s">
        <v>1829</v>
      </c>
      <c r="D533" t="s">
        <v>1830</v>
      </c>
    </row>
    <row r="534" spans="1:4">
      <c r="A534" s="1062">
        <v>533</v>
      </c>
      <c r="B534" t="s">
        <v>1820</v>
      </c>
      <c r="C534" t="s">
        <v>1831</v>
      </c>
      <c r="D534" t="s">
        <v>1832</v>
      </c>
    </row>
    <row r="535" spans="1:4">
      <c r="A535" s="1062">
        <v>534</v>
      </c>
      <c r="B535" t="s">
        <v>1820</v>
      </c>
      <c r="C535" t="s">
        <v>1833</v>
      </c>
      <c r="D535" t="s">
        <v>1834</v>
      </c>
    </row>
    <row r="536" spans="1:4">
      <c r="A536" s="1062">
        <v>535</v>
      </c>
      <c r="B536" t="s">
        <v>1820</v>
      </c>
      <c r="C536" t="s">
        <v>1835</v>
      </c>
      <c r="D536" t="s">
        <v>1836</v>
      </c>
    </row>
    <row r="537" spans="1:4">
      <c r="A537" s="1062">
        <v>536</v>
      </c>
      <c r="B537" t="s">
        <v>1820</v>
      </c>
      <c r="C537" t="s">
        <v>1837</v>
      </c>
      <c r="D537" t="s">
        <v>1838</v>
      </c>
    </row>
    <row r="538" spans="1:4">
      <c r="A538" s="1062">
        <v>537</v>
      </c>
      <c r="B538" t="s">
        <v>1820</v>
      </c>
      <c r="C538" t="s">
        <v>1820</v>
      </c>
      <c r="D538" t="s">
        <v>1821</v>
      </c>
    </row>
    <row r="539" spans="1:4">
      <c r="A539" s="1062">
        <v>538</v>
      </c>
      <c r="B539" t="s">
        <v>1820</v>
      </c>
      <c r="C539" t="s">
        <v>1839</v>
      </c>
      <c r="D539" t="s">
        <v>1840</v>
      </c>
    </row>
    <row r="540" spans="1:4">
      <c r="A540" s="1062">
        <v>539</v>
      </c>
      <c r="B540" t="s">
        <v>1820</v>
      </c>
      <c r="C540" t="s">
        <v>1841</v>
      </c>
      <c r="D540" t="s">
        <v>1842</v>
      </c>
    </row>
    <row r="541" spans="1:4">
      <c r="A541" s="1062">
        <v>540</v>
      </c>
      <c r="B541" t="s">
        <v>1820</v>
      </c>
      <c r="C541" t="s">
        <v>1843</v>
      </c>
      <c r="D541" t="s">
        <v>1844</v>
      </c>
    </row>
    <row r="542" spans="1:4">
      <c r="A542" s="1062">
        <v>541</v>
      </c>
      <c r="B542" t="s">
        <v>1820</v>
      </c>
      <c r="C542" t="s">
        <v>1845</v>
      </c>
      <c r="D542" t="s">
        <v>1846</v>
      </c>
    </row>
    <row r="543" spans="1:4">
      <c r="A543" s="1062">
        <v>542</v>
      </c>
      <c r="B543" t="s">
        <v>1820</v>
      </c>
      <c r="C543" t="s">
        <v>1847</v>
      </c>
      <c r="D543" t="s">
        <v>1848</v>
      </c>
    </row>
    <row r="544" spans="1:4">
      <c r="A544" s="1062">
        <v>543</v>
      </c>
      <c r="B544" t="s">
        <v>1820</v>
      </c>
      <c r="C544" t="s">
        <v>1849</v>
      </c>
      <c r="D544" t="s">
        <v>1850</v>
      </c>
    </row>
    <row r="545" spans="1:4">
      <c r="A545" s="1062">
        <v>544</v>
      </c>
      <c r="B545" t="s">
        <v>1820</v>
      </c>
      <c r="C545" t="s">
        <v>1851</v>
      </c>
      <c r="D545" t="s">
        <v>1852</v>
      </c>
    </row>
    <row r="546" spans="1:4">
      <c r="A546" s="1062">
        <v>545</v>
      </c>
      <c r="B546" t="s">
        <v>1820</v>
      </c>
      <c r="C546" t="s">
        <v>1853</v>
      </c>
      <c r="D546" t="s">
        <v>1854</v>
      </c>
    </row>
    <row r="547" spans="1:4">
      <c r="A547" s="1062">
        <v>546</v>
      </c>
      <c r="B547" t="s">
        <v>1820</v>
      </c>
      <c r="C547" t="s">
        <v>1855</v>
      </c>
      <c r="D547" t="s">
        <v>1856</v>
      </c>
    </row>
    <row r="548" spans="1:4">
      <c r="A548" s="1062">
        <v>547</v>
      </c>
      <c r="B548" t="s">
        <v>1820</v>
      </c>
      <c r="C548" t="s">
        <v>1857</v>
      </c>
      <c r="D548" t="s">
        <v>1858</v>
      </c>
    </row>
    <row r="549" spans="1:4">
      <c r="A549" s="1062">
        <v>548</v>
      </c>
      <c r="B549" t="s">
        <v>1820</v>
      </c>
      <c r="C549" t="s">
        <v>1859</v>
      </c>
      <c r="D549" t="s">
        <v>1860</v>
      </c>
    </row>
    <row r="550" spans="1:4">
      <c r="A550" s="1062">
        <v>549</v>
      </c>
      <c r="B550" t="s">
        <v>1820</v>
      </c>
      <c r="C550" t="s">
        <v>1861</v>
      </c>
      <c r="D550" t="s">
        <v>1862</v>
      </c>
    </row>
    <row r="551" spans="1:4">
      <c r="A551" s="1062">
        <v>550</v>
      </c>
      <c r="B551" t="s">
        <v>1820</v>
      </c>
      <c r="C551" t="s">
        <v>1863</v>
      </c>
      <c r="D551" t="s">
        <v>1864</v>
      </c>
    </row>
    <row r="552" spans="1:4">
      <c r="A552" s="1062">
        <v>551</v>
      </c>
      <c r="B552" t="s">
        <v>1820</v>
      </c>
      <c r="C552" t="s">
        <v>1865</v>
      </c>
      <c r="D552" t="s">
        <v>1866</v>
      </c>
    </row>
    <row r="553" spans="1:4">
      <c r="A553" s="1062">
        <v>552</v>
      </c>
      <c r="B553" t="s">
        <v>1820</v>
      </c>
      <c r="C553" t="s">
        <v>1867</v>
      </c>
      <c r="D553" t="s">
        <v>1868</v>
      </c>
    </row>
    <row r="554" spans="1:4">
      <c r="A554" s="1062">
        <v>553</v>
      </c>
      <c r="B554" t="s">
        <v>1869</v>
      </c>
      <c r="C554" t="s">
        <v>1871</v>
      </c>
      <c r="D554" t="s">
        <v>1872</v>
      </c>
    </row>
    <row r="555" spans="1:4">
      <c r="A555" s="1062">
        <v>554</v>
      </c>
      <c r="B555" t="s">
        <v>1869</v>
      </c>
      <c r="C555" t="s">
        <v>1873</v>
      </c>
      <c r="D555" t="s">
        <v>1874</v>
      </c>
    </row>
    <row r="556" spans="1:4">
      <c r="A556" s="1062">
        <v>555</v>
      </c>
      <c r="B556" t="s">
        <v>1869</v>
      </c>
      <c r="C556" t="s">
        <v>1875</v>
      </c>
      <c r="D556" t="s">
        <v>1876</v>
      </c>
    </row>
    <row r="557" spans="1:4">
      <c r="A557" s="1062">
        <v>556</v>
      </c>
      <c r="B557" t="s">
        <v>1869</v>
      </c>
      <c r="C557" t="s">
        <v>1329</v>
      </c>
      <c r="D557" t="s">
        <v>1877</v>
      </c>
    </row>
    <row r="558" spans="1:4">
      <c r="A558" s="1062">
        <v>557</v>
      </c>
      <c r="B558" t="s">
        <v>1869</v>
      </c>
      <c r="C558" t="s">
        <v>1878</v>
      </c>
      <c r="D558" t="s">
        <v>1879</v>
      </c>
    </row>
    <row r="559" spans="1:4">
      <c r="A559" s="1062">
        <v>558</v>
      </c>
      <c r="B559" t="s">
        <v>1869</v>
      </c>
      <c r="C559" t="s">
        <v>1880</v>
      </c>
      <c r="D559" t="s">
        <v>1881</v>
      </c>
    </row>
    <row r="560" spans="1:4">
      <c r="A560" s="1062">
        <v>559</v>
      </c>
      <c r="B560" t="s">
        <v>1869</v>
      </c>
      <c r="C560" t="s">
        <v>1882</v>
      </c>
      <c r="D560" t="s">
        <v>1883</v>
      </c>
    </row>
    <row r="561" spans="1:4">
      <c r="A561" s="1062">
        <v>560</v>
      </c>
      <c r="B561" t="s">
        <v>1869</v>
      </c>
      <c r="C561" t="s">
        <v>1884</v>
      </c>
      <c r="D561" t="s">
        <v>1885</v>
      </c>
    </row>
    <row r="562" spans="1:4">
      <c r="A562" s="1062">
        <v>561</v>
      </c>
      <c r="B562" t="s">
        <v>1869</v>
      </c>
      <c r="C562" t="s">
        <v>1886</v>
      </c>
      <c r="D562" t="s">
        <v>1887</v>
      </c>
    </row>
    <row r="563" spans="1:4">
      <c r="A563" s="1062">
        <v>562</v>
      </c>
      <c r="B563" t="s">
        <v>1869</v>
      </c>
      <c r="C563" t="s">
        <v>1869</v>
      </c>
      <c r="D563" t="s">
        <v>1870</v>
      </c>
    </row>
    <row r="564" spans="1:4">
      <c r="A564" s="1062">
        <v>563</v>
      </c>
      <c r="B564" t="s">
        <v>1869</v>
      </c>
      <c r="C564" t="s">
        <v>1888</v>
      </c>
      <c r="D564" t="s">
        <v>1889</v>
      </c>
    </row>
    <row r="565" spans="1:4">
      <c r="A565" s="1062">
        <v>564</v>
      </c>
      <c r="B565" t="s">
        <v>1869</v>
      </c>
      <c r="C565" t="s">
        <v>1890</v>
      </c>
      <c r="D565" t="s">
        <v>1891</v>
      </c>
    </row>
    <row r="566" spans="1:4">
      <c r="A566" s="1062">
        <v>565</v>
      </c>
      <c r="B566" t="s">
        <v>1869</v>
      </c>
      <c r="C566" t="s">
        <v>1892</v>
      </c>
      <c r="D566" t="s">
        <v>1893</v>
      </c>
    </row>
    <row r="567" spans="1:4">
      <c r="A567" s="1062">
        <v>566</v>
      </c>
      <c r="B567" t="s">
        <v>1869</v>
      </c>
      <c r="C567" t="s">
        <v>1894</v>
      </c>
      <c r="D567" t="s">
        <v>1895</v>
      </c>
    </row>
    <row r="568" spans="1:4">
      <c r="A568" s="1062">
        <v>567</v>
      </c>
      <c r="B568" t="s">
        <v>1869</v>
      </c>
      <c r="C568" t="s">
        <v>1896</v>
      </c>
      <c r="D568" t="s">
        <v>1897</v>
      </c>
    </row>
    <row r="569" spans="1:4">
      <c r="A569" s="1062">
        <v>568</v>
      </c>
      <c r="B569" t="s">
        <v>1869</v>
      </c>
      <c r="C569" t="s">
        <v>1898</v>
      </c>
      <c r="D569" t="s">
        <v>1899</v>
      </c>
    </row>
    <row r="570" spans="1:4">
      <c r="A570" s="1062">
        <v>569</v>
      </c>
      <c r="B570" t="s">
        <v>1869</v>
      </c>
      <c r="C570" t="s">
        <v>1900</v>
      </c>
      <c r="D570" t="s">
        <v>1901</v>
      </c>
    </row>
    <row r="571" spans="1:4">
      <c r="A571" s="1062">
        <v>570</v>
      </c>
      <c r="B571" t="s">
        <v>1869</v>
      </c>
      <c r="C571" t="s">
        <v>1902</v>
      </c>
      <c r="D571" t="s">
        <v>1903</v>
      </c>
    </row>
    <row r="572" spans="1:4">
      <c r="A572" s="1062">
        <v>571</v>
      </c>
      <c r="B572" t="s">
        <v>1869</v>
      </c>
      <c r="C572" t="s">
        <v>1904</v>
      </c>
      <c r="D572" t="s">
        <v>1905</v>
      </c>
    </row>
    <row r="573" spans="1:4">
      <c r="A573" s="1062">
        <v>572</v>
      </c>
      <c r="B573" t="s">
        <v>1869</v>
      </c>
      <c r="C573" t="s">
        <v>1906</v>
      </c>
      <c r="D573" t="s">
        <v>1907</v>
      </c>
    </row>
    <row r="574" spans="1:4">
      <c r="A574" s="1062">
        <v>573</v>
      </c>
      <c r="B574" t="s">
        <v>1869</v>
      </c>
      <c r="C574" t="s">
        <v>1908</v>
      </c>
      <c r="D574" t="s">
        <v>1909</v>
      </c>
    </row>
    <row r="575" spans="1:4">
      <c r="A575" s="1062">
        <v>574</v>
      </c>
      <c r="B575" t="s">
        <v>1869</v>
      </c>
      <c r="C575" t="s">
        <v>1910</v>
      </c>
      <c r="D575" t="s">
        <v>1911</v>
      </c>
    </row>
    <row r="576" spans="1:4">
      <c r="A576" s="1062">
        <v>575</v>
      </c>
      <c r="B576" t="s">
        <v>1869</v>
      </c>
      <c r="C576" t="s">
        <v>1912</v>
      </c>
      <c r="D576" t="s">
        <v>1913</v>
      </c>
    </row>
    <row r="577" spans="1:4">
      <c r="A577" s="1062">
        <v>576</v>
      </c>
      <c r="B577" t="s">
        <v>1869</v>
      </c>
      <c r="C577" t="s">
        <v>1914</v>
      </c>
      <c r="D577" t="s">
        <v>1915</v>
      </c>
    </row>
    <row r="578" spans="1:4">
      <c r="A578" s="1062">
        <v>577</v>
      </c>
      <c r="B578" t="s">
        <v>1869</v>
      </c>
      <c r="C578" t="s">
        <v>1916</v>
      </c>
      <c r="D578" t="s">
        <v>1917</v>
      </c>
    </row>
    <row r="579" spans="1:4">
      <c r="A579" s="1062">
        <v>578</v>
      </c>
      <c r="B579" t="s">
        <v>1869</v>
      </c>
      <c r="C579" t="s">
        <v>1918</v>
      </c>
      <c r="D579" t="s">
        <v>1919</v>
      </c>
    </row>
    <row r="580" spans="1:4">
      <c r="A580" s="1062">
        <v>579</v>
      </c>
      <c r="B580" t="s">
        <v>1920</v>
      </c>
      <c r="C580" t="s">
        <v>1922</v>
      </c>
      <c r="D580" t="s">
        <v>1923</v>
      </c>
    </row>
    <row r="581" spans="1:4">
      <c r="A581" s="1062">
        <v>580</v>
      </c>
      <c r="B581" t="s">
        <v>1920</v>
      </c>
      <c r="C581" t="s">
        <v>1924</v>
      </c>
      <c r="D581" t="s">
        <v>1925</v>
      </c>
    </row>
    <row r="582" spans="1:4">
      <c r="A582" s="1062">
        <v>581</v>
      </c>
      <c r="B582" t="s">
        <v>1920</v>
      </c>
      <c r="C582" t="s">
        <v>1926</v>
      </c>
      <c r="D582" t="s">
        <v>1927</v>
      </c>
    </row>
    <row r="583" spans="1:4">
      <c r="A583" s="1062">
        <v>582</v>
      </c>
      <c r="B583" t="s">
        <v>1920</v>
      </c>
      <c r="C583" t="s">
        <v>1928</v>
      </c>
      <c r="D583" t="s">
        <v>1929</v>
      </c>
    </row>
    <row r="584" spans="1:4">
      <c r="A584" s="1062">
        <v>583</v>
      </c>
      <c r="B584" t="s">
        <v>1920</v>
      </c>
      <c r="C584" t="s">
        <v>1930</v>
      </c>
      <c r="D584" t="s">
        <v>1931</v>
      </c>
    </row>
    <row r="585" spans="1:4">
      <c r="A585" s="1062">
        <v>584</v>
      </c>
      <c r="B585" t="s">
        <v>1920</v>
      </c>
      <c r="C585" t="s">
        <v>1932</v>
      </c>
      <c r="D585" t="s">
        <v>1933</v>
      </c>
    </row>
    <row r="586" spans="1:4">
      <c r="A586" s="1062">
        <v>585</v>
      </c>
      <c r="B586" t="s">
        <v>1920</v>
      </c>
      <c r="C586" t="s">
        <v>1934</v>
      </c>
      <c r="D586" t="s">
        <v>1935</v>
      </c>
    </row>
    <row r="587" spans="1:4">
      <c r="A587" s="1062">
        <v>586</v>
      </c>
      <c r="B587" t="s">
        <v>1920</v>
      </c>
      <c r="C587" t="s">
        <v>1936</v>
      </c>
      <c r="D587" t="s">
        <v>1937</v>
      </c>
    </row>
    <row r="588" spans="1:4">
      <c r="A588" s="1062">
        <v>587</v>
      </c>
      <c r="B588" t="s">
        <v>1920</v>
      </c>
      <c r="C588" t="s">
        <v>1938</v>
      </c>
      <c r="D588" t="s">
        <v>1939</v>
      </c>
    </row>
    <row r="589" spans="1:4">
      <c r="A589" s="1062">
        <v>588</v>
      </c>
      <c r="B589" t="s">
        <v>1920</v>
      </c>
      <c r="C589" t="s">
        <v>1940</v>
      </c>
      <c r="D589" t="s">
        <v>1941</v>
      </c>
    </row>
    <row r="590" spans="1:4">
      <c r="A590" s="1062">
        <v>589</v>
      </c>
      <c r="B590" t="s">
        <v>1920</v>
      </c>
      <c r="C590" t="s">
        <v>1942</v>
      </c>
      <c r="D590" t="s">
        <v>1943</v>
      </c>
    </row>
    <row r="591" spans="1:4">
      <c r="A591" s="1062">
        <v>590</v>
      </c>
      <c r="B591" t="s">
        <v>1920</v>
      </c>
      <c r="C591" t="s">
        <v>1920</v>
      </c>
      <c r="D591" t="s">
        <v>1921</v>
      </c>
    </row>
    <row r="592" spans="1:4">
      <c r="A592" s="1062">
        <v>591</v>
      </c>
      <c r="B592" t="s">
        <v>1920</v>
      </c>
      <c r="C592" t="s">
        <v>1944</v>
      </c>
      <c r="D592" t="s">
        <v>1945</v>
      </c>
    </row>
    <row r="593" spans="1:4">
      <c r="A593" s="1062">
        <v>592</v>
      </c>
      <c r="B593" t="s">
        <v>1920</v>
      </c>
      <c r="C593" t="s">
        <v>1946</v>
      </c>
      <c r="D593" t="s">
        <v>1947</v>
      </c>
    </row>
    <row r="594" spans="1:4">
      <c r="A594" s="1062">
        <v>593</v>
      </c>
      <c r="B594" t="s">
        <v>1920</v>
      </c>
      <c r="C594" t="s">
        <v>1948</v>
      </c>
      <c r="D594" t="s">
        <v>1949</v>
      </c>
    </row>
    <row r="595" spans="1:4">
      <c r="A595" s="1062">
        <v>594</v>
      </c>
      <c r="B595" t="s">
        <v>1920</v>
      </c>
      <c r="C595" t="s">
        <v>1950</v>
      </c>
      <c r="D595" t="s">
        <v>1951</v>
      </c>
    </row>
    <row r="596" spans="1:4">
      <c r="A596" s="1062">
        <v>595</v>
      </c>
      <c r="B596" t="s">
        <v>1920</v>
      </c>
      <c r="C596" t="s">
        <v>1952</v>
      </c>
      <c r="D596" t="s">
        <v>1953</v>
      </c>
    </row>
    <row r="597" spans="1:4">
      <c r="A597" s="1062">
        <v>596</v>
      </c>
      <c r="B597" t="s">
        <v>1920</v>
      </c>
      <c r="C597" t="s">
        <v>1792</v>
      </c>
      <c r="D597" t="s">
        <v>1954</v>
      </c>
    </row>
    <row r="598" spans="1:4">
      <c r="A598" s="1062">
        <v>597</v>
      </c>
      <c r="B598" t="s">
        <v>1920</v>
      </c>
      <c r="C598" t="s">
        <v>1955</v>
      </c>
      <c r="D598" t="s">
        <v>1956</v>
      </c>
    </row>
    <row r="599" spans="1:4">
      <c r="A599" s="1062">
        <v>598</v>
      </c>
      <c r="B599" t="s">
        <v>1920</v>
      </c>
      <c r="C599" t="s">
        <v>1957</v>
      </c>
      <c r="D599" t="s">
        <v>1958</v>
      </c>
    </row>
    <row r="600" spans="1:4">
      <c r="A600" s="1062">
        <v>599</v>
      </c>
      <c r="B600" t="s">
        <v>1920</v>
      </c>
      <c r="C600" t="s">
        <v>1959</v>
      </c>
      <c r="D600" t="s">
        <v>1960</v>
      </c>
    </row>
    <row r="601" spans="1:4">
      <c r="A601" s="1062">
        <v>600</v>
      </c>
      <c r="B601" t="s">
        <v>1920</v>
      </c>
      <c r="C601" t="s">
        <v>1961</v>
      </c>
      <c r="D601" t="s">
        <v>1962</v>
      </c>
    </row>
    <row r="602" spans="1:4">
      <c r="A602" s="1062">
        <v>601</v>
      </c>
      <c r="B602" t="s">
        <v>1920</v>
      </c>
      <c r="C602" t="s">
        <v>1963</v>
      </c>
      <c r="D602" t="s">
        <v>1964</v>
      </c>
    </row>
    <row r="603" spans="1:4">
      <c r="A603" s="1062">
        <v>602</v>
      </c>
      <c r="B603" t="s">
        <v>1920</v>
      </c>
      <c r="C603" t="s">
        <v>1965</v>
      </c>
      <c r="D603" t="s">
        <v>1966</v>
      </c>
    </row>
    <row r="604" spans="1:4">
      <c r="A604" s="1062">
        <v>603</v>
      </c>
      <c r="B604" t="s">
        <v>1920</v>
      </c>
      <c r="C604" t="s">
        <v>1967</v>
      </c>
      <c r="D604" t="s">
        <v>1968</v>
      </c>
    </row>
    <row r="605" spans="1:4">
      <c r="A605" s="1062">
        <v>604</v>
      </c>
      <c r="B605" t="s">
        <v>1920</v>
      </c>
      <c r="C605" t="s">
        <v>1969</v>
      </c>
      <c r="D605" t="s">
        <v>1970</v>
      </c>
    </row>
    <row r="606" spans="1:4">
      <c r="A606" s="1062">
        <v>605</v>
      </c>
      <c r="B606" t="s">
        <v>1920</v>
      </c>
      <c r="C606" t="s">
        <v>1971</v>
      </c>
      <c r="D606" t="s">
        <v>1972</v>
      </c>
    </row>
    <row r="607" spans="1:4">
      <c r="A607" s="1062">
        <v>606</v>
      </c>
      <c r="B607" t="s">
        <v>1920</v>
      </c>
      <c r="C607" t="s">
        <v>1973</v>
      </c>
      <c r="D607" t="s">
        <v>1974</v>
      </c>
    </row>
    <row r="608" spans="1:4">
      <c r="A608" s="1062">
        <v>607</v>
      </c>
      <c r="B608" t="s">
        <v>1920</v>
      </c>
      <c r="C608" t="s">
        <v>1975</v>
      </c>
      <c r="D608" t="s">
        <v>1976</v>
      </c>
    </row>
    <row r="609" spans="1:4">
      <c r="A609" s="1062">
        <v>608</v>
      </c>
      <c r="B609" t="s">
        <v>1920</v>
      </c>
      <c r="C609" t="s">
        <v>1977</v>
      </c>
      <c r="D609" t="s">
        <v>1978</v>
      </c>
    </row>
    <row r="610" spans="1:4">
      <c r="A610" s="1062">
        <v>609</v>
      </c>
      <c r="B610" t="s">
        <v>1979</v>
      </c>
      <c r="C610" t="s">
        <v>1981</v>
      </c>
      <c r="D610" t="s">
        <v>1982</v>
      </c>
    </row>
    <row r="611" spans="1:4">
      <c r="A611" s="1062">
        <v>610</v>
      </c>
      <c r="B611" t="s">
        <v>1979</v>
      </c>
      <c r="C611" t="s">
        <v>1983</v>
      </c>
      <c r="D611" t="s">
        <v>1984</v>
      </c>
    </row>
    <row r="612" spans="1:4">
      <c r="A612" s="1062">
        <v>611</v>
      </c>
      <c r="B612" t="s">
        <v>1979</v>
      </c>
      <c r="C612" t="s">
        <v>1985</v>
      </c>
      <c r="D612" t="s">
        <v>1986</v>
      </c>
    </row>
    <row r="613" spans="1:4">
      <c r="A613" s="1062">
        <v>612</v>
      </c>
      <c r="B613" t="s">
        <v>1979</v>
      </c>
      <c r="C613" t="s">
        <v>1987</v>
      </c>
      <c r="D613" t="s">
        <v>1988</v>
      </c>
    </row>
    <row r="614" spans="1:4">
      <c r="A614" s="1062">
        <v>613</v>
      </c>
      <c r="B614" t="s">
        <v>1979</v>
      </c>
      <c r="C614" t="s">
        <v>1989</v>
      </c>
      <c r="D614" t="s">
        <v>1990</v>
      </c>
    </row>
    <row r="615" spans="1:4">
      <c r="A615" s="1062">
        <v>614</v>
      </c>
      <c r="B615" t="s">
        <v>1979</v>
      </c>
      <c r="C615" t="s">
        <v>1991</v>
      </c>
      <c r="D615" t="s">
        <v>1992</v>
      </c>
    </row>
    <row r="616" spans="1:4">
      <c r="A616" s="1062">
        <v>615</v>
      </c>
      <c r="B616" t="s">
        <v>1979</v>
      </c>
      <c r="C616" t="s">
        <v>1993</v>
      </c>
      <c r="D616" t="s">
        <v>1994</v>
      </c>
    </row>
    <row r="617" spans="1:4">
      <c r="A617" s="1062">
        <v>616</v>
      </c>
      <c r="B617" t="s">
        <v>1979</v>
      </c>
      <c r="C617" t="s">
        <v>1979</v>
      </c>
      <c r="D617" t="s">
        <v>1980</v>
      </c>
    </row>
    <row r="618" spans="1:4">
      <c r="A618" s="1062">
        <v>617</v>
      </c>
      <c r="B618" t="s">
        <v>1979</v>
      </c>
      <c r="C618" t="s">
        <v>1995</v>
      </c>
      <c r="D618" t="s">
        <v>1996</v>
      </c>
    </row>
    <row r="619" spans="1:4">
      <c r="A619" s="1062">
        <v>618</v>
      </c>
      <c r="B619" t="s">
        <v>1979</v>
      </c>
      <c r="C619" t="s">
        <v>1997</v>
      </c>
      <c r="D619" t="s">
        <v>1998</v>
      </c>
    </row>
    <row r="620" spans="1:4">
      <c r="A620" s="1062">
        <v>619</v>
      </c>
      <c r="B620" t="s">
        <v>1979</v>
      </c>
      <c r="C620" t="s">
        <v>1999</v>
      </c>
      <c r="D620" t="s">
        <v>2000</v>
      </c>
    </row>
    <row r="621" spans="1:4">
      <c r="A621" s="1062">
        <v>620</v>
      </c>
      <c r="B621" t="s">
        <v>1979</v>
      </c>
      <c r="C621" t="s">
        <v>2001</v>
      </c>
      <c r="D621" t="s">
        <v>2002</v>
      </c>
    </row>
    <row r="622" spans="1:4">
      <c r="A622" s="1062">
        <v>621</v>
      </c>
      <c r="B622" t="s">
        <v>1979</v>
      </c>
      <c r="C622" t="s">
        <v>2003</v>
      </c>
      <c r="D622" t="s">
        <v>2004</v>
      </c>
    </row>
    <row r="623" spans="1:4">
      <c r="A623" s="1062">
        <v>622</v>
      </c>
      <c r="B623" t="s">
        <v>1979</v>
      </c>
      <c r="C623" t="s">
        <v>2005</v>
      </c>
      <c r="D623" t="s">
        <v>2006</v>
      </c>
    </row>
    <row r="624" spans="1:4">
      <c r="A624" s="1062">
        <v>623</v>
      </c>
      <c r="B624" t="s">
        <v>1979</v>
      </c>
      <c r="C624" t="s">
        <v>2007</v>
      </c>
      <c r="D624" t="s">
        <v>2008</v>
      </c>
    </row>
    <row r="625" spans="1:4">
      <c r="A625" s="1062">
        <v>624</v>
      </c>
      <c r="B625" t="s">
        <v>1979</v>
      </c>
      <c r="C625" t="s">
        <v>2009</v>
      </c>
      <c r="D625" t="s">
        <v>2010</v>
      </c>
    </row>
    <row r="626" spans="1:4">
      <c r="A626" s="1062">
        <v>625</v>
      </c>
      <c r="B626" t="s">
        <v>2011</v>
      </c>
      <c r="C626" t="s">
        <v>2013</v>
      </c>
      <c r="D626" t="s">
        <v>2014</v>
      </c>
    </row>
    <row r="627" spans="1:4">
      <c r="A627" s="1062">
        <v>626</v>
      </c>
      <c r="B627" t="s">
        <v>2011</v>
      </c>
      <c r="C627" t="s">
        <v>2015</v>
      </c>
      <c r="D627" t="s">
        <v>2016</v>
      </c>
    </row>
    <row r="628" spans="1:4">
      <c r="A628" s="1062">
        <v>627</v>
      </c>
      <c r="B628" t="s">
        <v>2011</v>
      </c>
      <c r="C628" t="s">
        <v>2017</v>
      </c>
      <c r="D628" t="s">
        <v>2018</v>
      </c>
    </row>
    <row r="629" spans="1:4">
      <c r="A629" s="1062">
        <v>628</v>
      </c>
      <c r="B629" t="s">
        <v>2011</v>
      </c>
      <c r="C629" t="s">
        <v>2019</v>
      </c>
      <c r="D629" t="s">
        <v>2020</v>
      </c>
    </row>
    <row r="630" spans="1:4">
      <c r="A630" s="1062">
        <v>629</v>
      </c>
      <c r="B630" t="s">
        <v>2011</v>
      </c>
      <c r="C630" t="s">
        <v>2021</v>
      </c>
      <c r="D630" t="s">
        <v>2022</v>
      </c>
    </row>
    <row r="631" spans="1:4">
      <c r="A631" s="1062">
        <v>630</v>
      </c>
      <c r="B631" t="s">
        <v>2011</v>
      </c>
      <c r="C631" t="s">
        <v>2023</v>
      </c>
      <c r="D631" t="s">
        <v>2024</v>
      </c>
    </row>
    <row r="632" spans="1:4">
      <c r="A632" s="1062">
        <v>631</v>
      </c>
      <c r="B632" t="s">
        <v>2011</v>
      </c>
      <c r="C632" t="s">
        <v>792</v>
      </c>
      <c r="D632" t="s">
        <v>2025</v>
      </c>
    </row>
    <row r="633" spans="1:4">
      <c r="A633" s="1062">
        <v>632</v>
      </c>
      <c r="B633" t="s">
        <v>2011</v>
      </c>
      <c r="C633" t="s">
        <v>2026</v>
      </c>
      <c r="D633" t="s">
        <v>2027</v>
      </c>
    </row>
    <row r="634" spans="1:4">
      <c r="A634" s="1062">
        <v>633</v>
      </c>
      <c r="B634" t="s">
        <v>2011</v>
      </c>
      <c r="C634" t="s">
        <v>2028</v>
      </c>
      <c r="D634" t="s">
        <v>2029</v>
      </c>
    </row>
    <row r="635" spans="1:4">
      <c r="A635" s="1062">
        <v>634</v>
      </c>
      <c r="B635" t="s">
        <v>2011</v>
      </c>
      <c r="C635" t="s">
        <v>2011</v>
      </c>
      <c r="D635" t="s">
        <v>2012</v>
      </c>
    </row>
    <row r="636" spans="1:4">
      <c r="A636" s="1062">
        <v>635</v>
      </c>
      <c r="B636" t="s">
        <v>2011</v>
      </c>
      <c r="C636" t="s">
        <v>2030</v>
      </c>
      <c r="D636" t="s">
        <v>2031</v>
      </c>
    </row>
    <row r="637" spans="1:4">
      <c r="A637" s="1062">
        <v>636</v>
      </c>
      <c r="B637" t="s">
        <v>2011</v>
      </c>
      <c r="C637" t="s">
        <v>2032</v>
      </c>
      <c r="D637" t="s">
        <v>2033</v>
      </c>
    </row>
    <row r="638" spans="1:4">
      <c r="A638" s="1062">
        <v>637</v>
      </c>
      <c r="B638" t="s">
        <v>2011</v>
      </c>
      <c r="C638" t="s">
        <v>2034</v>
      </c>
      <c r="D638" t="s">
        <v>2035</v>
      </c>
    </row>
    <row r="639" spans="1:4">
      <c r="A639" s="1062">
        <v>638</v>
      </c>
      <c r="B639" t="s">
        <v>2011</v>
      </c>
      <c r="C639" t="s">
        <v>2036</v>
      </c>
      <c r="D639" t="s">
        <v>2037</v>
      </c>
    </row>
    <row r="640" spans="1:4">
      <c r="A640" s="1062">
        <v>639</v>
      </c>
      <c r="B640" t="s">
        <v>2011</v>
      </c>
      <c r="C640" t="s">
        <v>2038</v>
      </c>
      <c r="D640" t="s">
        <v>2039</v>
      </c>
    </row>
    <row r="641" spans="1:4">
      <c r="A641" s="1062">
        <v>640</v>
      </c>
      <c r="B641" t="s">
        <v>2011</v>
      </c>
      <c r="C641" t="s">
        <v>2040</v>
      </c>
      <c r="D641" t="s">
        <v>2041</v>
      </c>
    </row>
    <row r="642" spans="1:4">
      <c r="A642" s="1062">
        <v>641</v>
      </c>
      <c r="B642" t="s">
        <v>2011</v>
      </c>
      <c r="C642" t="s">
        <v>2042</v>
      </c>
      <c r="D642" t="s">
        <v>2043</v>
      </c>
    </row>
    <row r="643" spans="1:4">
      <c r="A643" s="1062">
        <v>642</v>
      </c>
      <c r="B643" t="s">
        <v>2011</v>
      </c>
      <c r="C643" t="s">
        <v>2044</v>
      </c>
      <c r="D643" t="s">
        <v>2045</v>
      </c>
    </row>
    <row r="644" spans="1:4">
      <c r="A644" s="1062">
        <v>643</v>
      </c>
      <c r="B644" t="s">
        <v>2011</v>
      </c>
      <c r="C644" t="s">
        <v>2046</v>
      </c>
      <c r="D644" t="s">
        <v>2047</v>
      </c>
    </row>
    <row r="645" spans="1:4">
      <c r="A645" s="1062">
        <v>644</v>
      </c>
      <c r="B645" t="s">
        <v>2011</v>
      </c>
      <c r="C645" t="s">
        <v>2048</v>
      </c>
      <c r="D645" t="s">
        <v>2049</v>
      </c>
    </row>
    <row r="646" spans="1:4">
      <c r="A646" s="1062">
        <v>645</v>
      </c>
      <c r="B646" t="s">
        <v>2011</v>
      </c>
      <c r="C646" t="s">
        <v>2050</v>
      </c>
      <c r="D646" t="s">
        <v>2051</v>
      </c>
    </row>
    <row r="647" spans="1:4">
      <c r="A647" s="1062">
        <v>646</v>
      </c>
      <c r="B647" t="s">
        <v>2052</v>
      </c>
      <c r="C647" t="s">
        <v>2054</v>
      </c>
      <c r="D647" t="s">
        <v>2055</v>
      </c>
    </row>
    <row r="648" spans="1:4">
      <c r="A648" s="1062">
        <v>647</v>
      </c>
      <c r="B648" t="s">
        <v>2052</v>
      </c>
      <c r="C648" t="s">
        <v>2056</v>
      </c>
      <c r="D648" t="s">
        <v>2057</v>
      </c>
    </row>
    <row r="649" spans="1:4">
      <c r="A649" s="1062">
        <v>648</v>
      </c>
      <c r="B649" t="s">
        <v>2052</v>
      </c>
      <c r="C649" t="s">
        <v>2058</v>
      </c>
      <c r="D649" t="s">
        <v>2059</v>
      </c>
    </row>
    <row r="650" spans="1:4">
      <c r="A650" s="1062">
        <v>649</v>
      </c>
      <c r="B650" t="s">
        <v>2052</v>
      </c>
      <c r="C650" t="s">
        <v>2060</v>
      </c>
      <c r="D650" t="s">
        <v>2061</v>
      </c>
    </row>
    <row r="651" spans="1:4">
      <c r="A651" s="1062">
        <v>650</v>
      </c>
      <c r="B651" t="s">
        <v>2052</v>
      </c>
      <c r="C651" t="s">
        <v>2062</v>
      </c>
      <c r="D651" t="s">
        <v>2063</v>
      </c>
    </row>
    <row r="652" spans="1:4">
      <c r="A652" s="1062">
        <v>651</v>
      </c>
      <c r="B652" t="s">
        <v>2052</v>
      </c>
      <c r="C652" t="s">
        <v>2064</v>
      </c>
      <c r="D652" t="s">
        <v>2065</v>
      </c>
    </row>
    <row r="653" spans="1:4">
      <c r="A653" s="1062">
        <v>652</v>
      </c>
      <c r="B653" t="s">
        <v>2052</v>
      </c>
      <c r="C653" t="s">
        <v>2066</v>
      </c>
      <c r="D653" t="s">
        <v>2067</v>
      </c>
    </row>
    <row r="654" spans="1:4">
      <c r="A654" s="1062">
        <v>653</v>
      </c>
      <c r="B654" t="s">
        <v>2052</v>
      </c>
      <c r="C654" t="s">
        <v>2068</v>
      </c>
      <c r="D654" t="s">
        <v>2069</v>
      </c>
    </row>
    <row r="655" spans="1:4">
      <c r="A655" s="1062">
        <v>654</v>
      </c>
      <c r="B655" t="s">
        <v>2052</v>
      </c>
      <c r="C655" t="s">
        <v>2070</v>
      </c>
      <c r="D655" t="s">
        <v>2071</v>
      </c>
    </row>
    <row r="656" spans="1:4">
      <c r="A656" s="1062">
        <v>655</v>
      </c>
      <c r="B656" t="s">
        <v>2052</v>
      </c>
      <c r="C656" t="s">
        <v>2072</v>
      </c>
      <c r="D656" t="s">
        <v>2073</v>
      </c>
    </row>
    <row r="657" spans="1:4">
      <c r="A657" s="1062">
        <v>656</v>
      </c>
      <c r="B657" t="s">
        <v>2052</v>
      </c>
      <c r="C657" t="s">
        <v>2052</v>
      </c>
      <c r="D657" t="s">
        <v>2053</v>
      </c>
    </row>
    <row r="658" spans="1:4">
      <c r="A658" s="1062">
        <v>657</v>
      </c>
      <c r="B658" t="s">
        <v>2052</v>
      </c>
      <c r="C658" t="s">
        <v>2074</v>
      </c>
      <c r="D658" t="s">
        <v>2075</v>
      </c>
    </row>
    <row r="659" spans="1:4">
      <c r="A659" s="1062">
        <v>658</v>
      </c>
      <c r="B659" t="s">
        <v>2052</v>
      </c>
      <c r="C659" t="s">
        <v>2076</v>
      </c>
      <c r="D659" t="s">
        <v>2077</v>
      </c>
    </row>
    <row r="660" spans="1:4">
      <c r="A660" s="1062">
        <v>659</v>
      </c>
      <c r="B660" t="s">
        <v>2052</v>
      </c>
      <c r="C660" t="s">
        <v>2078</v>
      </c>
      <c r="D660" t="s">
        <v>2079</v>
      </c>
    </row>
    <row r="661" spans="1:4">
      <c r="A661" s="1062">
        <v>660</v>
      </c>
      <c r="B661" t="s">
        <v>2052</v>
      </c>
      <c r="C661" t="s">
        <v>1447</v>
      </c>
      <c r="D661" t="s">
        <v>2080</v>
      </c>
    </row>
    <row r="662" spans="1:4">
      <c r="A662" s="1062">
        <v>661</v>
      </c>
      <c r="B662" t="s">
        <v>2052</v>
      </c>
      <c r="C662" t="s">
        <v>2081</v>
      </c>
      <c r="D662" t="s">
        <v>2082</v>
      </c>
    </row>
    <row r="663" spans="1:4">
      <c r="A663" s="1062">
        <v>662</v>
      </c>
      <c r="B663" t="s">
        <v>2052</v>
      </c>
      <c r="C663" t="s">
        <v>2083</v>
      </c>
      <c r="D663" t="s">
        <v>2084</v>
      </c>
    </row>
    <row r="664" spans="1:4">
      <c r="A664" s="1062">
        <v>663</v>
      </c>
      <c r="B664" t="s">
        <v>2052</v>
      </c>
      <c r="C664" t="s">
        <v>2085</v>
      </c>
      <c r="D664" t="s">
        <v>2086</v>
      </c>
    </row>
    <row r="665" spans="1:4">
      <c r="A665" s="1062">
        <v>664</v>
      </c>
      <c r="B665" t="s">
        <v>2052</v>
      </c>
      <c r="C665" t="s">
        <v>2087</v>
      </c>
      <c r="D665" t="s">
        <v>2088</v>
      </c>
    </row>
    <row r="666" spans="1:4">
      <c r="A666" s="1062">
        <v>665</v>
      </c>
      <c r="B666" t="s">
        <v>2052</v>
      </c>
      <c r="C666" t="s">
        <v>2089</v>
      </c>
      <c r="D666" t="s">
        <v>2090</v>
      </c>
    </row>
    <row r="667" spans="1:4">
      <c r="A667" s="1062">
        <v>666</v>
      </c>
      <c r="B667" t="s">
        <v>2091</v>
      </c>
      <c r="C667" t="s">
        <v>2093</v>
      </c>
      <c r="D667" t="s">
        <v>2094</v>
      </c>
    </row>
    <row r="668" spans="1:4">
      <c r="A668" s="1062">
        <v>667</v>
      </c>
      <c r="B668" t="s">
        <v>2091</v>
      </c>
      <c r="C668" t="s">
        <v>2095</v>
      </c>
      <c r="D668" t="s">
        <v>2096</v>
      </c>
    </row>
    <row r="669" spans="1:4">
      <c r="A669" s="1062">
        <v>668</v>
      </c>
      <c r="B669" t="s">
        <v>2091</v>
      </c>
      <c r="C669" t="s">
        <v>2097</v>
      </c>
      <c r="D669" t="s">
        <v>2098</v>
      </c>
    </row>
    <row r="670" spans="1:4">
      <c r="A670" s="1062">
        <v>669</v>
      </c>
      <c r="B670" t="s">
        <v>2091</v>
      </c>
      <c r="C670" t="s">
        <v>2099</v>
      </c>
      <c r="D670" t="s">
        <v>2100</v>
      </c>
    </row>
    <row r="671" spans="1:4">
      <c r="A671" s="1062">
        <v>670</v>
      </c>
      <c r="B671" t="s">
        <v>2091</v>
      </c>
      <c r="C671" t="s">
        <v>2101</v>
      </c>
      <c r="D671" t="s">
        <v>2102</v>
      </c>
    </row>
    <row r="672" spans="1:4">
      <c r="A672" s="1062">
        <v>671</v>
      </c>
      <c r="B672" t="s">
        <v>2091</v>
      </c>
      <c r="C672" t="s">
        <v>2103</v>
      </c>
      <c r="D672" t="s">
        <v>2104</v>
      </c>
    </row>
    <row r="673" spans="1:4">
      <c r="A673" s="1062">
        <v>672</v>
      </c>
      <c r="B673" t="s">
        <v>2091</v>
      </c>
      <c r="C673" t="s">
        <v>2105</v>
      </c>
      <c r="D673" t="s">
        <v>2106</v>
      </c>
    </row>
    <row r="674" spans="1:4">
      <c r="A674" s="1062">
        <v>673</v>
      </c>
      <c r="B674" t="s">
        <v>2091</v>
      </c>
      <c r="C674" t="s">
        <v>2107</v>
      </c>
      <c r="D674" t="s">
        <v>2108</v>
      </c>
    </row>
    <row r="675" spans="1:4">
      <c r="A675" s="1062">
        <v>674</v>
      </c>
      <c r="B675" t="s">
        <v>2091</v>
      </c>
      <c r="C675" t="s">
        <v>1839</v>
      </c>
      <c r="D675" t="s">
        <v>2109</v>
      </c>
    </row>
    <row r="676" spans="1:4">
      <c r="A676" s="1062">
        <v>675</v>
      </c>
      <c r="B676" t="s">
        <v>2091</v>
      </c>
      <c r="C676" t="s">
        <v>2091</v>
      </c>
      <c r="D676" t="s">
        <v>2092</v>
      </c>
    </row>
    <row r="677" spans="1:4">
      <c r="A677" s="1062">
        <v>676</v>
      </c>
      <c r="B677" t="s">
        <v>2091</v>
      </c>
      <c r="C677" t="s">
        <v>2110</v>
      </c>
      <c r="D677" t="s">
        <v>2111</v>
      </c>
    </row>
    <row r="678" spans="1:4">
      <c r="A678" s="1062">
        <v>677</v>
      </c>
      <c r="B678" t="s">
        <v>2091</v>
      </c>
      <c r="C678" t="s">
        <v>2112</v>
      </c>
      <c r="D678" t="s">
        <v>2113</v>
      </c>
    </row>
    <row r="679" spans="1:4">
      <c r="A679" s="1062">
        <v>678</v>
      </c>
      <c r="B679" t="s">
        <v>2091</v>
      </c>
      <c r="C679" t="s">
        <v>1301</v>
      </c>
      <c r="D679" t="s">
        <v>2114</v>
      </c>
    </row>
    <row r="680" spans="1:4">
      <c r="A680" s="1062">
        <v>679</v>
      </c>
      <c r="B680" t="s">
        <v>2091</v>
      </c>
      <c r="C680" t="s">
        <v>2115</v>
      </c>
      <c r="D680" t="s">
        <v>2116</v>
      </c>
    </row>
    <row r="681" spans="1:4">
      <c r="A681" s="1062">
        <v>680</v>
      </c>
      <c r="B681" t="s">
        <v>2091</v>
      </c>
      <c r="C681" t="s">
        <v>2117</v>
      </c>
      <c r="D681" t="s">
        <v>2118</v>
      </c>
    </row>
    <row r="682" spans="1:4">
      <c r="A682" s="1062">
        <v>681</v>
      </c>
      <c r="B682" t="s">
        <v>2091</v>
      </c>
      <c r="C682" t="s">
        <v>2119</v>
      </c>
      <c r="D682" t="s">
        <v>2120</v>
      </c>
    </row>
    <row r="683" spans="1:4">
      <c r="A683" s="1062">
        <v>682</v>
      </c>
      <c r="B683" t="s">
        <v>2091</v>
      </c>
      <c r="C683" t="s">
        <v>2121</v>
      </c>
      <c r="D683" t="s">
        <v>2122</v>
      </c>
    </row>
    <row r="684" spans="1:4">
      <c r="A684" s="1062">
        <v>683</v>
      </c>
      <c r="B684" t="s">
        <v>2091</v>
      </c>
      <c r="C684" t="s">
        <v>2123</v>
      </c>
      <c r="D684" t="s">
        <v>2124</v>
      </c>
    </row>
    <row r="685" spans="1:4">
      <c r="A685" s="1062">
        <v>684</v>
      </c>
      <c r="B685" t="s">
        <v>2125</v>
      </c>
      <c r="C685" t="s">
        <v>2127</v>
      </c>
      <c r="D685" t="s">
        <v>2128</v>
      </c>
    </row>
    <row r="686" spans="1:4">
      <c r="A686" s="1062">
        <v>685</v>
      </c>
      <c r="B686" t="s">
        <v>2125</v>
      </c>
      <c r="C686" t="s">
        <v>2129</v>
      </c>
      <c r="D686" t="s">
        <v>2130</v>
      </c>
    </row>
    <row r="687" spans="1:4">
      <c r="A687" s="1062">
        <v>686</v>
      </c>
      <c r="B687" t="s">
        <v>2125</v>
      </c>
      <c r="C687" t="s">
        <v>2131</v>
      </c>
      <c r="D687" t="s">
        <v>2132</v>
      </c>
    </row>
    <row r="688" spans="1:4">
      <c r="A688" s="1062">
        <v>687</v>
      </c>
      <c r="B688" t="s">
        <v>2125</v>
      </c>
      <c r="C688" t="s">
        <v>2133</v>
      </c>
      <c r="D688" t="s">
        <v>2134</v>
      </c>
    </row>
    <row r="689" spans="1:4">
      <c r="A689" s="1062">
        <v>688</v>
      </c>
      <c r="B689" t="s">
        <v>2125</v>
      </c>
      <c r="C689" t="s">
        <v>2135</v>
      </c>
      <c r="D689" t="s">
        <v>2136</v>
      </c>
    </row>
    <row r="690" spans="1:4">
      <c r="A690" s="1062">
        <v>689</v>
      </c>
      <c r="B690" t="s">
        <v>2125</v>
      </c>
      <c r="C690" t="s">
        <v>2137</v>
      </c>
      <c r="D690" t="s">
        <v>2138</v>
      </c>
    </row>
    <row r="691" spans="1:4">
      <c r="A691" s="1062">
        <v>690</v>
      </c>
      <c r="B691" t="s">
        <v>2125</v>
      </c>
      <c r="C691" t="s">
        <v>2139</v>
      </c>
      <c r="D691" t="s">
        <v>2140</v>
      </c>
    </row>
    <row r="692" spans="1:4">
      <c r="A692" s="1062">
        <v>691</v>
      </c>
      <c r="B692" t="s">
        <v>2125</v>
      </c>
      <c r="C692" t="s">
        <v>2141</v>
      </c>
      <c r="D692" t="s">
        <v>2142</v>
      </c>
    </row>
    <row r="693" spans="1:4">
      <c r="A693" s="1062">
        <v>692</v>
      </c>
      <c r="B693" t="s">
        <v>2125</v>
      </c>
      <c r="C693" t="s">
        <v>2125</v>
      </c>
      <c r="D693" t="s">
        <v>2126</v>
      </c>
    </row>
    <row r="694" spans="1:4">
      <c r="A694" s="1062">
        <v>693</v>
      </c>
      <c r="B694" t="s">
        <v>2125</v>
      </c>
      <c r="C694" t="s">
        <v>2143</v>
      </c>
      <c r="D694" t="s">
        <v>2144</v>
      </c>
    </row>
    <row r="695" spans="1:4">
      <c r="A695" s="1062">
        <v>694</v>
      </c>
      <c r="B695" t="s">
        <v>2125</v>
      </c>
      <c r="C695" t="s">
        <v>2145</v>
      </c>
      <c r="D695" t="s">
        <v>2146</v>
      </c>
    </row>
    <row r="696" spans="1:4">
      <c r="A696" s="1062">
        <v>695</v>
      </c>
      <c r="B696" t="s">
        <v>2125</v>
      </c>
      <c r="C696" t="s">
        <v>2147</v>
      </c>
      <c r="D696" t="s">
        <v>2148</v>
      </c>
    </row>
    <row r="697" spans="1:4">
      <c r="A697" s="1062">
        <v>696</v>
      </c>
      <c r="B697" t="s">
        <v>2125</v>
      </c>
      <c r="C697" t="s">
        <v>1676</v>
      </c>
      <c r="D697" t="s">
        <v>2149</v>
      </c>
    </row>
    <row r="698" spans="1:4">
      <c r="A698" s="1062">
        <v>697</v>
      </c>
      <c r="B698" t="s">
        <v>2125</v>
      </c>
      <c r="C698" t="s">
        <v>2150</v>
      </c>
      <c r="D698" t="s">
        <v>2151</v>
      </c>
    </row>
    <row r="699" spans="1:4">
      <c r="A699" s="1062">
        <v>698</v>
      </c>
      <c r="B699" t="s">
        <v>2125</v>
      </c>
      <c r="C699" t="s">
        <v>2152</v>
      </c>
      <c r="D699" t="s">
        <v>2153</v>
      </c>
    </row>
    <row r="700" spans="1:4">
      <c r="A700" s="1062">
        <v>699</v>
      </c>
      <c r="B700" t="s">
        <v>2125</v>
      </c>
      <c r="C700" t="s">
        <v>2154</v>
      </c>
      <c r="D700" t="s">
        <v>2155</v>
      </c>
    </row>
    <row r="701" spans="1:4">
      <c r="A701" s="1062">
        <v>700</v>
      </c>
      <c r="B701" t="s">
        <v>2156</v>
      </c>
      <c r="C701" t="s">
        <v>2158</v>
      </c>
      <c r="D701" t="s">
        <v>2159</v>
      </c>
    </row>
    <row r="702" spans="1:4">
      <c r="A702" s="1062">
        <v>701</v>
      </c>
      <c r="B702" t="s">
        <v>2156</v>
      </c>
      <c r="C702" t="s">
        <v>2160</v>
      </c>
      <c r="D702" t="s">
        <v>2161</v>
      </c>
    </row>
    <row r="703" spans="1:4">
      <c r="A703" s="1062">
        <v>702</v>
      </c>
      <c r="B703" t="s">
        <v>2156</v>
      </c>
      <c r="C703" t="s">
        <v>2162</v>
      </c>
      <c r="D703" t="s">
        <v>2163</v>
      </c>
    </row>
    <row r="704" spans="1:4">
      <c r="A704" s="1062">
        <v>703</v>
      </c>
      <c r="B704" t="s">
        <v>2156</v>
      </c>
      <c r="C704" t="s">
        <v>2164</v>
      </c>
      <c r="D704" t="s">
        <v>2165</v>
      </c>
    </row>
    <row r="705" spans="1:4">
      <c r="A705" s="1062">
        <v>704</v>
      </c>
      <c r="B705" t="s">
        <v>2156</v>
      </c>
      <c r="C705" t="s">
        <v>2166</v>
      </c>
      <c r="D705" t="s">
        <v>2167</v>
      </c>
    </row>
    <row r="706" spans="1:4">
      <c r="A706" s="1062">
        <v>705</v>
      </c>
      <c r="B706" t="s">
        <v>2156</v>
      </c>
      <c r="C706" t="s">
        <v>2168</v>
      </c>
      <c r="D706" t="s">
        <v>2169</v>
      </c>
    </row>
    <row r="707" spans="1:4">
      <c r="A707" s="1062">
        <v>706</v>
      </c>
      <c r="B707" t="s">
        <v>2156</v>
      </c>
      <c r="C707" t="s">
        <v>2170</v>
      </c>
      <c r="D707" t="s">
        <v>2171</v>
      </c>
    </row>
    <row r="708" spans="1:4">
      <c r="A708" s="1062">
        <v>707</v>
      </c>
      <c r="B708" t="s">
        <v>2156</v>
      </c>
      <c r="C708" t="s">
        <v>2172</v>
      </c>
      <c r="D708" t="s">
        <v>2173</v>
      </c>
    </row>
    <row r="709" spans="1:4">
      <c r="A709" s="1062">
        <v>708</v>
      </c>
      <c r="B709" t="s">
        <v>2156</v>
      </c>
      <c r="C709" t="s">
        <v>2174</v>
      </c>
      <c r="D709" t="s">
        <v>2175</v>
      </c>
    </row>
    <row r="710" spans="1:4">
      <c r="A710" s="1062">
        <v>709</v>
      </c>
      <c r="B710" t="s">
        <v>2156</v>
      </c>
      <c r="C710" t="s">
        <v>2176</v>
      </c>
      <c r="D710" t="s">
        <v>2177</v>
      </c>
    </row>
    <row r="711" spans="1:4">
      <c r="A711" s="1062">
        <v>710</v>
      </c>
      <c r="B711" t="s">
        <v>2156</v>
      </c>
      <c r="C711" t="s">
        <v>2178</v>
      </c>
      <c r="D711" t="s">
        <v>2179</v>
      </c>
    </row>
    <row r="712" spans="1:4">
      <c r="A712" s="1062">
        <v>711</v>
      </c>
      <c r="B712" t="s">
        <v>2156</v>
      </c>
      <c r="C712" t="s">
        <v>2180</v>
      </c>
      <c r="D712" t="s">
        <v>2181</v>
      </c>
    </row>
    <row r="713" spans="1:4">
      <c r="A713" s="1062">
        <v>712</v>
      </c>
      <c r="B713" t="s">
        <v>2156</v>
      </c>
      <c r="C713" t="s">
        <v>2182</v>
      </c>
      <c r="D713" t="s">
        <v>2183</v>
      </c>
    </row>
    <row r="714" spans="1:4">
      <c r="A714" s="1062">
        <v>713</v>
      </c>
      <c r="B714" t="s">
        <v>2156</v>
      </c>
      <c r="C714" t="s">
        <v>2184</v>
      </c>
      <c r="D714" t="s">
        <v>2185</v>
      </c>
    </row>
    <row r="715" spans="1:4">
      <c r="A715" s="1062">
        <v>714</v>
      </c>
      <c r="B715" t="s">
        <v>2156</v>
      </c>
      <c r="C715" t="s">
        <v>2186</v>
      </c>
      <c r="D715" t="s">
        <v>2187</v>
      </c>
    </row>
    <row r="716" spans="1:4">
      <c r="A716" s="1062">
        <v>715</v>
      </c>
      <c r="B716" t="s">
        <v>2156</v>
      </c>
      <c r="C716" t="s">
        <v>2188</v>
      </c>
      <c r="D716" t="s">
        <v>2189</v>
      </c>
    </row>
    <row r="717" spans="1:4">
      <c r="A717" s="1062">
        <v>716</v>
      </c>
      <c r="B717" t="s">
        <v>2156</v>
      </c>
      <c r="C717" t="s">
        <v>2190</v>
      </c>
      <c r="D717" t="s">
        <v>2191</v>
      </c>
    </row>
    <row r="718" spans="1:4">
      <c r="A718" s="1062">
        <v>717</v>
      </c>
      <c r="B718" t="s">
        <v>2156</v>
      </c>
      <c r="C718" t="s">
        <v>2156</v>
      </c>
      <c r="D718" t="s">
        <v>2157</v>
      </c>
    </row>
    <row r="719" spans="1:4">
      <c r="A719" s="1062">
        <v>718</v>
      </c>
      <c r="B719" t="s">
        <v>2156</v>
      </c>
      <c r="C719" t="s">
        <v>2192</v>
      </c>
      <c r="D719" t="s">
        <v>2193</v>
      </c>
    </row>
    <row r="720" spans="1:4">
      <c r="A720" s="1062">
        <v>719</v>
      </c>
      <c r="B720" t="s">
        <v>2156</v>
      </c>
      <c r="C720" t="s">
        <v>2194</v>
      </c>
      <c r="D720" t="s">
        <v>2195</v>
      </c>
    </row>
    <row r="721" spans="1:4">
      <c r="A721" s="1062">
        <v>720</v>
      </c>
      <c r="B721" t="s">
        <v>2156</v>
      </c>
      <c r="C721" t="s">
        <v>2196</v>
      </c>
      <c r="D721" t="s">
        <v>2197</v>
      </c>
    </row>
    <row r="722" spans="1:4">
      <c r="A722" s="1062">
        <v>721</v>
      </c>
      <c r="B722" t="s">
        <v>2156</v>
      </c>
      <c r="C722" t="s">
        <v>1053</v>
      </c>
      <c r="D722" t="s">
        <v>2198</v>
      </c>
    </row>
    <row r="723" spans="1:4">
      <c r="A723" s="1062">
        <v>722</v>
      </c>
      <c r="B723" t="s">
        <v>2156</v>
      </c>
      <c r="C723" t="s">
        <v>2199</v>
      </c>
      <c r="D723" t="s">
        <v>2200</v>
      </c>
    </row>
    <row r="724" spans="1:4">
      <c r="A724" s="1062">
        <v>723</v>
      </c>
      <c r="B724" t="s">
        <v>2156</v>
      </c>
      <c r="C724" t="s">
        <v>2201</v>
      </c>
      <c r="D724" t="s">
        <v>2202</v>
      </c>
    </row>
    <row r="725" spans="1:4">
      <c r="A725" s="1062">
        <v>724</v>
      </c>
      <c r="B725" t="s">
        <v>2156</v>
      </c>
      <c r="C725" t="s">
        <v>2203</v>
      </c>
      <c r="D725" t="s">
        <v>2204</v>
      </c>
    </row>
    <row r="726" spans="1:4">
      <c r="A726" s="1062">
        <v>725</v>
      </c>
      <c r="B726" t="s">
        <v>2156</v>
      </c>
      <c r="C726" t="s">
        <v>2205</v>
      </c>
      <c r="D726" t="s">
        <v>2206</v>
      </c>
    </row>
    <row r="727" spans="1:4">
      <c r="A727" s="1062">
        <v>726</v>
      </c>
      <c r="B727" t="s">
        <v>2156</v>
      </c>
      <c r="C727" t="s">
        <v>2207</v>
      </c>
      <c r="D727" t="s">
        <v>2208</v>
      </c>
    </row>
    <row r="728" spans="1:4">
      <c r="A728" s="1062">
        <v>727</v>
      </c>
      <c r="B728" t="s">
        <v>2156</v>
      </c>
      <c r="C728" t="s">
        <v>2209</v>
      </c>
      <c r="D728" t="s">
        <v>2210</v>
      </c>
    </row>
    <row r="729" spans="1:4">
      <c r="A729" s="1062">
        <v>728</v>
      </c>
      <c r="B729" t="s">
        <v>2211</v>
      </c>
      <c r="C729" t="s">
        <v>2213</v>
      </c>
      <c r="D729" t="s">
        <v>2214</v>
      </c>
    </row>
    <row r="730" spans="1:4">
      <c r="A730" s="1062">
        <v>729</v>
      </c>
      <c r="B730" t="s">
        <v>2211</v>
      </c>
      <c r="C730" t="s">
        <v>2215</v>
      </c>
      <c r="D730" t="s">
        <v>2216</v>
      </c>
    </row>
    <row r="731" spans="1:4">
      <c r="A731" s="1062">
        <v>730</v>
      </c>
      <c r="B731" t="s">
        <v>2211</v>
      </c>
      <c r="C731" t="s">
        <v>2217</v>
      </c>
      <c r="D731" t="s">
        <v>2218</v>
      </c>
    </row>
    <row r="732" spans="1:4">
      <c r="A732" s="1062">
        <v>731</v>
      </c>
      <c r="B732" t="s">
        <v>2211</v>
      </c>
      <c r="C732" t="s">
        <v>2219</v>
      </c>
      <c r="D732" t="s">
        <v>2220</v>
      </c>
    </row>
    <row r="733" spans="1:4">
      <c r="A733" s="1062">
        <v>732</v>
      </c>
      <c r="B733" t="s">
        <v>2211</v>
      </c>
      <c r="C733" t="s">
        <v>2221</v>
      </c>
      <c r="D733" t="s">
        <v>2222</v>
      </c>
    </row>
    <row r="734" spans="1:4">
      <c r="A734" s="1062">
        <v>733</v>
      </c>
      <c r="B734" t="s">
        <v>2211</v>
      </c>
      <c r="C734" t="s">
        <v>2223</v>
      </c>
      <c r="D734" t="s">
        <v>2224</v>
      </c>
    </row>
    <row r="735" spans="1:4">
      <c r="A735" s="1062">
        <v>734</v>
      </c>
      <c r="B735" t="s">
        <v>2211</v>
      </c>
      <c r="C735" t="s">
        <v>2225</v>
      </c>
      <c r="D735" t="s">
        <v>2226</v>
      </c>
    </row>
    <row r="736" spans="1:4">
      <c r="A736" s="1062">
        <v>735</v>
      </c>
      <c r="B736" t="s">
        <v>2211</v>
      </c>
      <c r="C736" t="s">
        <v>2227</v>
      </c>
      <c r="D736" t="s">
        <v>2228</v>
      </c>
    </row>
    <row r="737" spans="1:4">
      <c r="A737" s="1062">
        <v>736</v>
      </c>
      <c r="B737" t="s">
        <v>2211</v>
      </c>
      <c r="C737" t="s">
        <v>2229</v>
      </c>
      <c r="D737" t="s">
        <v>2230</v>
      </c>
    </row>
    <row r="738" spans="1:4">
      <c r="A738" s="1062">
        <v>737</v>
      </c>
      <c r="B738" t="s">
        <v>2211</v>
      </c>
      <c r="C738" t="s">
        <v>2231</v>
      </c>
      <c r="D738" t="s">
        <v>2232</v>
      </c>
    </row>
    <row r="739" spans="1:4">
      <c r="A739" s="1062">
        <v>738</v>
      </c>
      <c r="B739" t="s">
        <v>2211</v>
      </c>
      <c r="C739" t="s">
        <v>2233</v>
      </c>
      <c r="D739" t="s">
        <v>2234</v>
      </c>
    </row>
    <row r="740" spans="1:4">
      <c r="A740" s="1062">
        <v>739</v>
      </c>
      <c r="B740" t="s">
        <v>2211</v>
      </c>
      <c r="C740" t="s">
        <v>1704</v>
      </c>
      <c r="D740" t="s">
        <v>2235</v>
      </c>
    </row>
    <row r="741" spans="1:4">
      <c r="A741" s="1062">
        <v>740</v>
      </c>
      <c r="B741" t="s">
        <v>2211</v>
      </c>
      <c r="C741" t="s">
        <v>2236</v>
      </c>
      <c r="D741" t="s">
        <v>2237</v>
      </c>
    </row>
    <row r="742" spans="1:4">
      <c r="A742" s="1062">
        <v>741</v>
      </c>
      <c r="B742" t="s">
        <v>2211</v>
      </c>
      <c r="C742" t="s">
        <v>2238</v>
      </c>
      <c r="D742" t="s">
        <v>2239</v>
      </c>
    </row>
    <row r="743" spans="1:4">
      <c r="A743" s="1062">
        <v>742</v>
      </c>
      <c r="B743" t="s">
        <v>2211</v>
      </c>
      <c r="C743" t="s">
        <v>2211</v>
      </c>
      <c r="D743" t="s">
        <v>2212</v>
      </c>
    </row>
    <row r="744" spans="1:4">
      <c r="A744" s="1062">
        <v>743</v>
      </c>
      <c r="B744" t="s">
        <v>2211</v>
      </c>
      <c r="C744" t="s">
        <v>2240</v>
      </c>
      <c r="D744" t="s">
        <v>2241</v>
      </c>
    </row>
    <row r="745" spans="1:4">
      <c r="A745" s="1062">
        <v>744</v>
      </c>
      <c r="B745" t="s">
        <v>2211</v>
      </c>
      <c r="C745" t="s">
        <v>2242</v>
      </c>
      <c r="D745" t="s">
        <v>2243</v>
      </c>
    </row>
    <row r="746" spans="1:4">
      <c r="A746" s="1062">
        <v>745</v>
      </c>
      <c r="B746" t="s">
        <v>2211</v>
      </c>
      <c r="C746" t="s">
        <v>2244</v>
      </c>
      <c r="D746" t="s">
        <v>2245</v>
      </c>
    </row>
    <row r="747" spans="1:4">
      <c r="A747" s="1062">
        <v>746</v>
      </c>
      <c r="B747" t="s">
        <v>2211</v>
      </c>
      <c r="C747" t="s">
        <v>2246</v>
      </c>
      <c r="D747" t="s">
        <v>2247</v>
      </c>
    </row>
    <row r="748" spans="1:4">
      <c r="A748" s="1062">
        <v>747</v>
      </c>
      <c r="B748" t="s">
        <v>2211</v>
      </c>
      <c r="C748" t="s">
        <v>2248</v>
      </c>
      <c r="D748" t="s">
        <v>2249</v>
      </c>
    </row>
    <row r="749" spans="1:4">
      <c r="A749" s="1062">
        <v>748</v>
      </c>
      <c r="B749" t="s">
        <v>2211</v>
      </c>
      <c r="C749" t="s">
        <v>2250</v>
      </c>
      <c r="D749" t="s">
        <v>2251</v>
      </c>
    </row>
    <row r="750" spans="1:4">
      <c r="A750" s="1062">
        <v>749</v>
      </c>
      <c r="B750" t="s">
        <v>2211</v>
      </c>
      <c r="C750" t="s">
        <v>2252</v>
      </c>
      <c r="D750" t="s">
        <v>2253</v>
      </c>
    </row>
    <row r="751" spans="1:4">
      <c r="A751" s="1062">
        <v>750</v>
      </c>
      <c r="B751" t="s">
        <v>2254</v>
      </c>
      <c r="C751" t="s">
        <v>2256</v>
      </c>
      <c r="D751" t="s">
        <v>2257</v>
      </c>
    </row>
    <row r="752" spans="1:4">
      <c r="A752" s="1062">
        <v>751</v>
      </c>
      <c r="B752" t="s">
        <v>2254</v>
      </c>
      <c r="C752" t="s">
        <v>2258</v>
      </c>
      <c r="D752" t="s">
        <v>2259</v>
      </c>
    </row>
    <row r="753" spans="1:4">
      <c r="A753" s="1062">
        <v>752</v>
      </c>
      <c r="B753" t="s">
        <v>2254</v>
      </c>
      <c r="C753" t="s">
        <v>2260</v>
      </c>
      <c r="D753" t="s">
        <v>2261</v>
      </c>
    </row>
    <row r="754" spans="1:4">
      <c r="A754" s="1062">
        <v>753</v>
      </c>
      <c r="B754" t="s">
        <v>2254</v>
      </c>
      <c r="C754" t="s">
        <v>2262</v>
      </c>
      <c r="D754" t="s">
        <v>2263</v>
      </c>
    </row>
    <row r="755" spans="1:4">
      <c r="A755" s="1062">
        <v>754</v>
      </c>
      <c r="B755" t="s">
        <v>2254</v>
      </c>
      <c r="C755" t="s">
        <v>2264</v>
      </c>
      <c r="D755" t="s">
        <v>2265</v>
      </c>
    </row>
    <row r="756" spans="1:4">
      <c r="A756" s="1062">
        <v>755</v>
      </c>
      <c r="B756" t="s">
        <v>2254</v>
      </c>
      <c r="C756" t="s">
        <v>2266</v>
      </c>
      <c r="D756" t="s">
        <v>2267</v>
      </c>
    </row>
    <row r="757" spans="1:4">
      <c r="A757" s="1062">
        <v>756</v>
      </c>
      <c r="B757" t="s">
        <v>2254</v>
      </c>
      <c r="C757" t="s">
        <v>2268</v>
      </c>
      <c r="D757" t="s">
        <v>2269</v>
      </c>
    </row>
    <row r="758" spans="1:4">
      <c r="A758" s="1062">
        <v>757</v>
      </c>
      <c r="B758" t="s">
        <v>2254</v>
      </c>
      <c r="C758" t="s">
        <v>2270</v>
      </c>
      <c r="D758" t="s">
        <v>2271</v>
      </c>
    </row>
    <row r="759" spans="1:4">
      <c r="A759" s="1062">
        <v>758</v>
      </c>
      <c r="B759" t="s">
        <v>2254</v>
      </c>
      <c r="C759" t="s">
        <v>2272</v>
      </c>
      <c r="D759" t="s">
        <v>2273</v>
      </c>
    </row>
    <row r="760" spans="1:4">
      <c r="A760" s="1062">
        <v>759</v>
      </c>
      <c r="B760" t="s">
        <v>2254</v>
      </c>
      <c r="C760" t="s">
        <v>2274</v>
      </c>
      <c r="D760" t="s">
        <v>2275</v>
      </c>
    </row>
    <row r="761" spans="1:4">
      <c r="A761" s="1062">
        <v>760</v>
      </c>
      <c r="B761" t="s">
        <v>2254</v>
      </c>
      <c r="C761" t="s">
        <v>2276</v>
      </c>
      <c r="D761" t="s">
        <v>2277</v>
      </c>
    </row>
    <row r="762" spans="1:4">
      <c r="A762" s="1062">
        <v>761</v>
      </c>
      <c r="B762" t="s">
        <v>2254</v>
      </c>
      <c r="C762" t="s">
        <v>2278</v>
      </c>
      <c r="D762" t="s">
        <v>2279</v>
      </c>
    </row>
    <row r="763" spans="1:4">
      <c r="A763" s="1062">
        <v>762</v>
      </c>
      <c r="B763" t="s">
        <v>2254</v>
      </c>
      <c r="C763" t="s">
        <v>2280</v>
      </c>
      <c r="D763" t="s">
        <v>2281</v>
      </c>
    </row>
    <row r="764" spans="1:4">
      <c r="A764" s="1062">
        <v>763</v>
      </c>
      <c r="B764" t="s">
        <v>2254</v>
      </c>
      <c r="C764" t="s">
        <v>2282</v>
      </c>
      <c r="D764" t="s">
        <v>2283</v>
      </c>
    </row>
    <row r="765" spans="1:4">
      <c r="A765" s="1062">
        <v>764</v>
      </c>
      <c r="B765" t="s">
        <v>2254</v>
      </c>
      <c r="C765" t="s">
        <v>2284</v>
      </c>
      <c r="D765" t="s">
        <v>2285</v>
      </c>
    </row>
    <row r="766" spans="1:4">
      <c r="A766" s="1062">
        <v>765</v>
      </c>
      <c r="B766" t="s">
        <v>2254</v>
      </c>
      <c r="C766" t="s">
        <v>2286</v>
      </c>
      <c r="D766" t="s">
        <v>2287</v>
      </c>
    </row>
    <row r="767" spans="1:4">
      <c r="A767" s="1062">
        <v>766</v>
      </c>
      <c r="B767" t="s">
        <v>2254</v>
      </c>
      <c r="C767" t="s">
        <v>2288</v>
      </c>
      <c r="D767" t="s">
        <v>2289</v>
      </c>
    </row>
    <row r="768" spans="1:4">
      <c r="A768" s="1062">
        <v>767</v>
      </c>
      <c r="B768" t="s">
        <v>2254</v>
      </c>
      <c r="C768" t="s">
        <v>2290</v>
      </c>
      <c r="D768" t="s">
        <v>2291</v>
      </c>
    </row>
    <row r="769" spans="1:4">
      <c r="A769" s="1062">
        <v>768</v>
      </c>
      <c r="B769" t="s">
        <v>2254</v>
      </c>
      <c r="C769" t="s">
        <v>2292</v>
      </c>
      <c r="D769" t="s">
        <v>2293</v>
      </c>
    </row>
    <row r="770" spans="1:4">
      <c r="A770" s="1062">
        <v>769</v>
      </c>
      <c r="B770" t="s">
        <v>2254</v>
      </c>
      <c r="C770" t="s">
        <v>2254</v>
      </c>
      <c r="D770" t="s">
        <v>2255</v>
      </c>
    </row>
    <row r="771" spans="1:4">
      <c r="A771" s="1062">
        <v>770</v>
      </c>
      <c r="B771" t="s">
        <v>2254</v>
      </c>
      <c r="C771" t="s">
        <v>2294</v>
      </c>
      <c r="D771" t="s">
        <v>2295</v>
      </c>
    </row>
    <row r="772" spans="1:4">
      <c r="A772" s="1062">
        <v>771</v>
      </c>
      <c r="B772" t="s">
        <v>2254</v>
      </c>
      <c r="C772" t="s">
        <v>2296</v>
      </c>
      <c r="D772" t="s">
        <v>2297</v>
      </c>
    </row>
    <row r="773" spans="1:4">
      <c r="A773" s="1062">
        <v>772</v>
      </c>
      <c r="B773" t="s">
        <v>2254</v>
      </c>
      <c r="C773" t="s">
        <v>2298</v>
      </c>
      <c r="D773" t="s">
        <v>2299</v>
      </c>
    </row>
    <row r="774" spans="1:4">
      <c r="A774" s="1062">
        <v>773</v>
      </c>
      <c r="B774" t="s">
        <v>2254</v>
      </c>
      <c r="C774" t="s">
        <v>2300</v>
      </c>
      <c r="D774" t="s">
        <v>2301</v>
      </c>
    </row>
    <row r="775" spans="1:4">
      <c r="A775" s="1062">
        <v>774</v>
      </c>
      <c r="B775" t="s">
        <v>2254</v>
      </c>
      <c r="C775" t="s">
        <v>2302</v>
      </c>
      <c r="D775" t="s">
        <v>2303</v>
      </c>
    </row>
    <row r="776" spans="1:4">
      <c r="A776" s="1062">
        <v>775</v>
      </c>
      <c r="B776" t="s">
        <v>2254</v>
      </c>
      <c r="C776" t="s">
        <v>2304</v>
      </c>
      <c r="D776" t="s">
        <v>2305</v>
      </c>
    </row>
    <row r="777" spans="1:4">
      <c r="A777" s="1062">
        <v>776</v>
      </c>
      <c r="B777" t="s">
        <v>2254</v>
      </c>
      <c r="C777" t="s">
        <v>2306</v>
      </c>
      <c r="D777" t="s">
        <v>2307</v>
      </c>
    </row>
    <row r="778" spans="1:4">
      <c r="A778" s="1062">
        <v>777</v>
      </c>
      <c r="B778" t="s">
        <v>2254</v>
      </c>
      <c r="C778" t="s">
        <v>2308</v>
      </c>
      <c r="D778" t="s">
        <v>2309</v>
      </c>
    </row>
    <row r="779" spans="1:4">
      <c r="A779" s="1062">
        <v>778</v>
      </c>
      <c r="B779" t="s">
        <v>2310</v>
      </c>
      <c r="C779" t="s">
        <v>2312</v>
      </c>
      <c r="D779" t="s">
        <v>2313</v>
      </c>
    </row>
    <row r="780" spans="1:4">
      <c r="A780" s="1062">
        <v>779</v>
      </c>
      <c r="B780" t="s">
        <v>2310</v>
      </c>
      <c r="C780" t="s">
        <v>2314</v>
      </c>
      <c r="D780" t="s">
        <v>2315</v>
      </c>
    </row>
    <row r="781" spans="1:4">
      <c r="A781" s="1062">
        <v>780</v>
      </c>
      <c r="B781" t="s">
        <v>2310</v>
      </c>
      <c r="C781" t="s">
        <v>2316</v>
      </c>
      <c r="D781" t="s">
        <v>2317</v>
      </c>
    </row>
    <row r="782" spans="1:4">
      <c r="A782" s="1062">
        <v>781</v>
      </c>
      <c r="B782" t="s">
        <v>2310</v>
      </c>
      <c r="C782" t="s">
        <v>2318</v>
      </c>
      <c r="D782" t="s">
        <v>2319</v>
      </c>
    </row>
    <row r="783" spans="1:4">
      <c r="A783" s="1062">
        <v>782</v>
      </c>
      <c r="B783" t="s">
        <v>2310</v>
      </c>
      <c r="C783" t="s">
        <v>2320</v>
      </c>
      <c r="D783" t="s">
        <v>2321</v>
      </c>
    </row>
    <row r="784" spans="1:4">
      <c r="A784" s="1062">
        <v>783</v>
      </c>
      <c r="B784" t="s">
        <v>2310</v>
      </c>
      <c r="C784" t="s">
        <v>2322</v>
      </c>
      <c r="D784" t="s">
        <v>2323</v>
      </c>
    </row>
    <row r="785" spans="1:4">
      <c r="A785" s="1062">
        <v>784</v>
      </c>
      <c r="B785" t="s">
        <v>2310</v>
      </c>
      <c r="C785" t="s">
        <v>2324</v>
      </c>
      <c r="D785" t="s">
        <v>2325</v>
      </c>
    </row>
    <row r="786" spans="1:4">
      <c r="A786" s="1062">
        <v>785</v>
      </c>
      <c r="B786" t="s">
        <v>2310</v>
      </c>
      <c r="C786" t="s">
        <v>2326</v>
      </c>
      <c r="D786" t="s">
        <v>2327</v>
      </c>
    </row>
    <row r="787" spans="1:4">
      <c r="A787" s="1062">
        <v>786</v>
      </c>
      <c r="B787" t="s">
        <v>2310</v>
      </c>
      <c r="C787" t="s">
        <v>2328</v>
      </c>
      <c r="D787" t="s">
        <v>2329</v>
      </c>
    </row>
    <row r="788" spans="1:4">
      <c r="A788" s="1062">
        <v>787</v>
      </c>
      <c r="B788" t="s">
        <v>2310</v>
      </c>
      <c r="C788" t="s">
        <v>2330</v>
      </c>
      <c r="D788" t="s">
        <v>2331</v>
      </c>
    </row>
    <row r="789" spans="1:4">
      <c r="A789" s="1062">
        <v>788</v>
      </c>
      <c r="B789" t="s">
        <v>2310</v>
      </c>
      <c r="C789" t="s">
        <v>2332</v>
      </c>
      <c r="D789" t="s">
        <v>2333</v>
      </c>
    </row>
    <row r="790" spans="1:4">
      <c r="A790" s="1062">
        <v>789</v>
      </c>
      <c r="B790" t="s">
        <v>2310</v>
      </c>
      <c r="C790" t="s">
        <v>2334</v>
      </c>
      <c r="D790" t="s">
        <v>2335</v>
      </c>
    </row>
    <row r="791" spans="1:4">
      <c r="A791" s="1062">
        <v>790</v>
      </c>
      <c r="B791" t="s">
        <v>2310</v>
      </c>
      <c r="C791" t="s">
        <v>2336</v>
      </c>
      <c r="D791" t="s">
        <v>2337</v>
      </c>
    </row>
    <row r="792" spans="1:4">
      <c r="A792" s="1062">
        <v>791</v>
      </c>
      <c r="B792" t="s">
        <v>2310</v>
      </c>
      <c r="C792" t="s">
        <v>2310</v>
      </c>
      <c r="D792" t="s">
        <v>2311</v>
      </c>
    </row>
    <row r="793" spans="1:4">
      <c r="A793" s="1062">
        <v>792</v>
      </c>
      <c r="B793" t="s">
        <v>2310</v>
      </c>
      <c r="C793" t="s">
        <v>2338</v>
      </c>
      <c r="D793" t="s">
        <v>2339</v>
      </c>
    </row>
    <row r="794" spans="1:4">
      <c r="A794" s="1062">
        <v>793</v>
      </c>
      <c r="B794" t="s">
        <v>2310</v>
      </c>
      <c r="C794" t="s">
        <v>2340</v>
      </c>
      <c r="D794" t="s">
        <v>2341</v>
      </c>
    </row>
    <row r="795" spans="1:4">
      <c r="A795" s="1062">
        <v>794</v>
      </c>
      <c r="B795" t="s">
        <v>2310</v>
      </c>
      <c r="C795" t="s">
        <v>2342</v>
      </c>
      <c r="D795" t="s">
        <v>2343</v>
      </c>
    </row>
    <row r="796" spans="1:4">
      <c r="A796" s="1062">
        <v>795</v>
      </c>
      <c r="B796" t="s">
        <v>2310</v>
      </c>
      <c r="C796" t="s">
        <v>2344</v>
      </c>
      <c r="D796" t="s">
        <v>2345</v>
      </c>
    </row>
    <row r="797" spans="1:4">
      <c r="A797" s="1062">
        <v>796</v>
      </c>
      <c r="B797" t="s">
        <v>2310</v>
      </c>
      <c r="C797" t="s">
        <v>2346</v>
      </c>
      <c r="D797" t="s">
        <v>2347</v>
      </c>
    </row>
    <row r="798" spans="1:4">
      <c r="A798" s="1062">
        <v>797</v>
      </c>
      <c r="B798" t="s">
        <v>2310</v>
      </c>
      <c r="C798" t="s">
        <v>2348</v>
      </c>
      <c r="D798" t="s">
        <v>2349</v>
      </c>
    </row>
    <row r="799" spans="1:4">
      <c r="A799" s="1062">
        <v>798</v>
      </c>
      <c r="B799" t="s">
        <v>2310</v>
      </c>
      <c r="C799" t="s">
        <v>2350</v>
      </c>
      <c r="D799" t="s">
        <v>2351</v>
      </c>
    </row>
    <row r="800" spans="1:4">
      <c r="A800" s="1062">
        <v>799</v>
      </c>
      <c r="B800" t="s">
        <v>2352</v>
      </c>
      <c r="C800" t="s">
        <v>2354</v>
      </c>
      <c r="D800" t="s">
        <v>2355</v>
      </c>
    </row>
    <row r="801" spans="1:4">
      <c r="A801" s="1062">
        <v>800</v>
      </c>
      <c r="B801" t="s">
        <v>2352</v>
      </c>
      <c r="C801" t="s">
        <v>1249</v>
      </c>
      <c r="D801" t="s">
        <v>2356</v>
      </c>
    </row>
    <row r="802" spans="1:4">
      <c r="A802" s="1062">
        <v>801</v>
      </c>
      <c r="B802" t="s">
        <v>2352</v>
      </c>
      <c r="C802" t="s">
        <v>1069</v>
      </c>
      <c r="D802" t="s">
        <v>2357</v>
      </c>
    </row>
    <row r="803" spans="1:4">
      <c r="A803" s="1062">
        <v>802</v>
      </c>
      <c r="B803" t="s">
        <v>2352</v>
      </c>
      <c r="C803" t="s">
        <v>2358</v>
      </c>
      <c r="D803" t="s">
        <v>2359</v>
      </c>
    </row>
    <row r="804" spans="1:4">
      <c r="A804" s="1062">
        <v>803</v>
      </c>
      <c r="B804" t="s">
        <v>2352</v>
      </c>
      <c r="C804" t="s">
        <v>2360</v>
      </c>
      <c r="D804" t="s">
        <v>2361</v>
      </c>
    </row>
    <row r="805" spans="1:4">
      <c r="A805" s="1062">
        <v>804</v>
      </c>
      <c r="B805" t="s">
        <v>2352</v>
      </c>
      <c r="C805" t="s">
        <v>2362</v>
      </c>
      <c r="D805" t="s">
        <v>2363</v>
      </c>
    </row>
    <row r="806" spans="1:4">
      <c r="A806" s="1062">
        <v>805</v>
      </c>
      <c r="B806" t="s">
        <v>2352</v>
      </c>
      <c r="C806" t="s">
        <v>2364</v>
      </c>
      <c r="D806" t="s">
        <v>2365</v>
      </c>
    </row>
    <row r="807" spans="1:4">
      <c r="A807" s="1062">
        <v>806</v>
      </c>
      <c r="B807" t="s">
        <v>2352</v>
      </c>
      <c r="C807" t="s">
        <v>2366</v>
      </c>
      <c r="D807" t="s">
        <v>2367</v>
      </c>
    </row>
    <row r="808" spans="1:4">
      <c r="A808" s="1062">
        <v>807</v>
      </c>
      <c r="B808" t="s">
        <v>2352</v>
      </c>
      <c r="C808" t="s">
        <v>2368</v>
      </c>
      <c r="D808" t="s">
        <v>2369</v>
      </c>
    </row>
    <row r="809" spans="1:4">
      <c r="A809" s="1062">
        <v>808</v>
      </c>
      <c r="B809" t="s">
        <v>2352</v>
      </c>
      <c r="C809" t="s">
        <v>2370</v>
      </c>
      <c r="D809" t="s">
        <v>2371</v>
      </c>
    </row>
    <row r="810" spans="1:4">
      <c r="A810" s="1062">
        <v>809</v>
      </c>
      <c r="B810" t="s">
        <v>2352</v>
      </c>
      <c r="C810" t="s">
        <v>2372</v>
      </c>
      <c r="D810" t="s">
        <v>2373</v>
      </c>
    </row>
    <row r="811" spans="1:4">
      <c r="A811" s="1062">
        <v>810</v>
      </c>
      <c r="B811" t="s">
        <v>2352</v>
      </c>
      <c r="C811" t="s">
        <v>2374</v>
      </c>
      <c r="D811" t="s">
        <v>2375</v>
      </c>
    </row>
    <row r="812" spans="1:4">
      <c r="A812" s="1062">
        <v>811</v>
      </c>
      <c r="B812" t="s">
        <v>2352</v>
      </c>
      <c r="C812" t="s">
        <v>2376</v>
      </c>
      <c r="D812" t="s">
        <v>2377</v>
      </c>
    </row>
    <row r="813" spans="1:4">
      <c r="A813" s="1062">
        <v>812</v>
      </c>
      <c r="B813" t="s">
        <v>2352</v>
      </c>
      <c r="C813" t="s">
        <v>2378</v>
      </c>
      <c r="D813" t="s">
        <v>2379</v>
      </c>
    </row>
    <row r="814" spans="1:4">
      <c r="A814" s="1062">
        <v>813</v>
      </c>
      <c r="B814" t="s">
        <v>2352</v>
      </c>
      <c r="C814" t="s">
        <v>2380</v>
      </c>
      <c r="D814" t="s">
        <v>2381</v>
      </c>
    </row>
    <row r="815" spans="1:4">
      <c r="A815" s="1062">
        <v>814</v>
      </c>
      <c r="B815" t="s">
        <v>2352</v>
      </c>
      <c r="C815" t="s">
        <v>2352</v>
      </c>
      <c r="D815" t="s">
        <v>2353</v>
      </c>
    </row>
    <row r="816" spans="1:4">
      <c r="A816" s="1062">
        <v>815</v>
      </c>
      <c r="B816" t="s">
        <v>2352</v>
      </c>
      <c r="C816" t="s">
        <v>2382</v>
      </c>
      <c r="D816" t="s">
        <v>2383</v>
      </c>
    </row>
    <row r="817" spans="1:4">
      <c r="A817" s="1062">
        <v>816</v>
      </c>
      <c r="B817" t="s">
        <v>2352</v>
      </c>
      <c r="C817" t="s">
        <v>2384</v>
      </c>
      <c r="D817" t="s">
        <v>2385</v>
      </c>
    </row>
    <row r="818" spans="1:4">
      <c r="A818" s="1062">
        <v>817</v>
      </c>
      <c r="B818" t="s">
        <v>2352</v>
      </c>
      <c r="C818" t="s">
        <v>2386</v>
      </c>
      <c r="D818" t="s">
        <v>2387</v>
      </c>
    </row>
    <row r="819" spans="1:4">
      <c r="A819" s="1062">
        <v>818</v>
      </c>
      <c r="B819" t="s">
        <v>2352</v>
      </c>
      <c r="C819" t="s">
        <v>2388</v>
      </c>
      <c r="D819" t="s">
        <v>2389</v>
      </c>
    </row>
    <row r="820" spans="1:4">
      <c r="A820" s="1062">
        <v>819</v>
      </c>
      <c r="B820" t="s">
        <v>2352</v>
      </c>
      <c r="C820" t="s">
        <v>2390</v>
      </c>
      <c r="D820" t="s">
        <v>2391</v>
      </c>
    </row>
    <row r="821" spans="1:4">
      <c r="A821" s="1062">
        <v>820</v>
      </c>
      <c r="B821" t="s">
        <v>2352</v>
      </c>
      <c r="C821" t="s">
        <v>2392</v>
      </c>
      <c r="D821" t="s">
        <v>2393</v>
      </c>
    </row>
    <row r="822" spans="1:4">
      <c r="A822" s="1062">
        <v>821</v>
      </c>
      <c r="B822" t="s">
        <v>2352</v>
      </c>
      <c r="C822" t="s">
        <v>2394</v>
      </c>
      <c r="D822" t="s">
        <v>2395</v>
      </c>
    </row>
    <row r="823" spans="1:4">
      <c r="A823" s="1062">
        <v>822</v>
      </c>
      <c r="B823" t="s">
        <v>2352</v>
      </c>
      <c r="C823" t="s">
        <v>2396</v>
      </c>
      <c r="D823" t="s">
        <v>2397</v>
      </c>
    </row>
    <row r="824" spans="1:4">
      <c r="A824" s="1062">
        <v>823</v>
      </c>
      <c r="B824" t="s">
        <v>2398</v>
      </c>
      <c r="C824" t="s">
        <v>2400</v>
      </c>
      <c r="D824" t="s">
        <v>2401</v>
      </c>
    </row>
    <row r="825" spans="1:4">
      <c r="A825" s="1062">
        <v>824</v>
      </c>
      <c r="B825" t="s">
        <v>2398</v>
      </c>
      <c r="C825" t="s">
        <v>2402</v>
      </c>
      <c r="D825" t="s">
        <v>2403</v>
      </c>
    </row>
    <row r="826" spans="1:4">
      <c r="A826" s="1062">
        <v>825</v>
      </c>
      <c r="B826" t="s">
        <v>2398</v>
      </c>
      <c r="C826" t="s">
        <v>2404</v>
      </c>
      <c r="D826" t="s">
        <v>2405</v>
      </c>
    </row>
    <row r="827" spans="1:4">
      <c r="A827" s="1062">
        <v>826</v>
      </c>
      <c r="B827" t="s">
        <v>2398</v>
      </c>
      <c r="C827" t="s">
        <v>2406</v>
      </c>
      <c r="D827" t="s">
        <v>2407</v>
      </c>
    </row>
    <row r="828" spans="1:4">
      <c r="A828" s="1062">
        <v>827</v>
      </c>
      <c r="B828" t="s">
        <v>2398</v>
      </c>
      <c r="C828" t="s">
        <v>2408</v>
      </c>
      <c r="D828" t="s">
        <v>2409</v>
      </c>
    </row>
    <row r="829" spans="1:4">
      <c r="A829" s="1062">
        <v>828</v>
      </c>
      <c r="B829" t="s">
        <v>2398</v>
      </c>
      <c r="C829" t="s">
        <v>2410</v>
      </c>
      <c r="D829" t="s">
        <v>2411</v>
      </c>
    </row>
    <row r="830" spans="1:4">
      <c r="A830" s="1062">
        <v>829</v>
      </c>
      <c r="B830" t="s">
        <v>2398</v>
      </c>
      <c r="C830" t="s">
        <v>2412</v>
      </c>
      <c r="D830" t="s">
        <v>2413</v>
      </c>
    </row>
    <row r="831" spans="1:4">
      <c r="A831" s="1062">
        <v>830</v>
      </c>
      <c r="B831" t="s">
        <v>2398</v>
      </c>
      <c r="C831" t="s">
        <v>2414</v>
      </c>
      <c r="D831" t="s">
        <v>2415</v>
      </c>
    </row>
    <row r="832" spans="1:4">
      <c r="A832" s="1062">
        <v>831</v>
      </c>
      <c r="B832" t="s">
        <v>2398</v>
      </c>
      <c r="C832" t="s">
        <v>2416</v>
      </c>
      <c r="D832" t="s">
        <v>2417</v>
      </c>
    </row>
    <row r="833" spans="1:4">
      <c r="A833" s="1062">
        <v>832</v>
      </c>
      <c r="B833" t="s">
        <v>2398</v>
      </c>
      <c r="C833" t="s">
        <v>1435</v>
      </c>
      <c r="D833" t="s">
        <v>2418</v>
      </c>
    </row>
    <row r="834" spans="1:4">
      <c r="A834" s="1062">
        <v>833</v>
      </c>
      <c r="B834" t="s">
        <v>2398</v>
      </c>
      <c r="C834" t="s">
        <v>1847</v>
      </c>
      <c r="D834" t="s">
        <v>2419</v>
      </c>
    </row>
    <row r="835" spans="1:4">
      <c r="A835" s="1062">
        <v>834</v>
      </c>
      <c r="B835" t="s">
        <v>2398</v>
      </c>
      <c r="C835" t="s">
        <v>2290</v>
      </c>
      <c r="D835" t="s">
        <v>2420</v>
      </c>
    </row>
    <row r="836" spans="1:4">
      <c r="A836" s="1062">
        <v>835</v>
      </c>
      <c r="B836" t="s">
        <v>2398</v>
      </c>
      <c r="C836" t="s">
        <v>2421</v>
      </c>
      <c r="D836" t="s">
        <v>2422</v>
      </c>
    </row>
    <row r="837" spans="1:4">
      <c r="A837" s="1062">
        <v>836</v>
      </c>
      <c r="B837" t="s">
        <v>2398</v>
      </c>
      <c r="C837" t="s">
        <v>2398</v>
      </c>
      <c r="D837" t="s">
        <v>2399</v>
      </c>
    </row>
    <row r="838" spans="1:4">
      <c r="A838" s="1062">
        <v>837</v>
      </c>
      <c r="B838" t="s">
        <v>2398</v>
      </c>
      <c r="C838" t="s">
        <v>2423</v>
      </c>
      <c r="D838" t="s">
        <v>2424</v>
      </c>
    </row>
    <row r="839" spans="1:4">
      <c r="A839" s="1062">
        <v>838</v>
      </c>
      <c r="B839" t="s">
        <v>2398</v>
      </c>
      <c r="C839" t="s">
        <v>2425</v>
      </c>
      <c r="D839" t="s">
        <v>2426</v>
      </c>
    </row>
    <row r="840" spans="1:4">
      <c r="A840" s="1062">
        <v>839</v>
      </c>
      <c r="B840" t="s">
        <v>2398</v>
      </c>
      <c r="C840" t="s">
        <v>2427</v>
      </c>
      <c r="D840" t="s">
        <v>2428</v>
      </c>
    </row>
    <row r="841" spans="1:4">
      <c r="A841" s="1062">
        <v>840</v>
      </c>
      <c r="B841" t="s">
        <v>2398</v>
      </c>
      <c r="C841" t="s">
        <v>2429</v>
      </c>
      <c r="D841" t="s">
        <v>2430</v>
      </c>
    </row>
    <row r="842" spans="1:4">
      <c r="A842" s="1062">
        <v>841</v>
      </c>
      <c r="B842" t="s">
        <v>2431</v>
      </c>
      <c r="C842" t="s">
        <v>2433</v>
      </c>
      <c r="D842" t="s">
        <v>2434</v>
      </c>
    </row>
    <row r="843" spans="1:4">
      <c r="A843" s="1062">
        <v>842</v>
      </c>
      <c r="B843" t="s">
        <v>2431</v>
      </c>
      <c r="C843" t="s">
        <v>2435</v>
      </c>
      <c r="D843" t="s">
        <v>2436</v>
      </c>
    </row>
    <row r="844" spans="1:4">
      <c r="A844" s="1062">
        <v>843</v>
      </c>
      <c r="B844" t="s">
        <v>2431</v>
      </c>
      <c r="C844" t="s">
        <v>1143</v>
      </c>
      <c r="D844" t="s">
        <v>2437</v>
      </c>
    </row>
    <row r="845" spans="1:4">
      <c r="A845" s="1062">
        <v>844</v>
      </c>
      <c r="B845" t="s">
        <v>2431</v>
      </c>
      <c r="C845" t="s">
        <v>2438</v>
      </c>
      <c r="D845" t="s">
        <v>2439</v>
      </c>
    </row>
    <row r="846" spans="1:4">
      <c r="A846" s="1062">
        <v>845</v>
      </c>
      <c r="B846" t="s">
        <v>2431</v>
      </c>
      <c r="C846" t="s">
        <v>2440</v>
      </c>
      <c r="D846" t="s">
        <v>2441</v>
      </c>
    </row>
    <row r="847" spans="1:4">
      <c r="A847" s="1062">
        <v>846</v>
      </c>
      <c r="B847" t="s">
        <v>2431</v>
      </c>
      <c r="C847" t="s">
        <v>2442</v>
      </c>
      <c r="D847" t="s">
        <v>2443</v>
      </c>
    </row>
    <row r="848" spans="1:4">
      <c r="A848" s="1062">
        <v>847</v>
      </c>
      <c r="B848" t="s">
        <v>2431</v>
      </c>
      <c r="C848" t="s">
        <v>2444</v>
      </c>
      <c r="D848" t="s">
        <v>2445</v>
      </c>
    </row>
    <row r="849" spans="1:4">
      <c r="A849" s="1062">
        <v>848</v>
      </c>
      <c r="B849" t="s">
        <v>2431</v>
      </c>
      <c r="C849" t="s">
        <v>2446</v>
      </c>
      <c r="D849" t="s">
        <v>2447</v>
      </c>
    </row>
    <row r="850" spans="1:4">
      <c r="A850" s="1062">
        <v>849</v>
      </c>
      <c r="B850" t="s">
        <v>2431</v>
      </c>
      <c r="C850" t="s">
        <v>2448</v>
      </c>
      <c r="D850" t="s">
        <v>2449</v>
      </c>
    </row>
    <row r="851" spans="1:4">
      <c r="A851" s="1062">
        <v>850</v>
      </c>
      <c r="B851" t="s">
        <v>2431</v>
      </c>
      <c r="C851" t="s">
        <v>2450</v>
      </c>
      <c r="D851" t="s">
        <v>2451</v>
      </c>
    </row>
    <row r="852" spans="1:4">
      <c r="A852" s="1062">
        <v>851</v>
      </c>
      <c r="B852" t="s">
        <v>2431</v>
      </c>
      <c r="C852" t="s">
        <v>2452</v>
      </c>
      <c r="D852" t="s">
        <v>2453</v>
      </c>
    </row>
    <row r="853" spans="1:4">
      <c r="A853" s="1062">
        <v>852</v>
      </c>
      <c r="B853" t="s">
        <v>2431</v>
      </c>
      <c r="C853" t="s">
        <v>2454</v>
      </c>
      <c r="D853" t="s">
        <v>2455</v>
      </c>
    </row>
    <row r="854" spans="1:4">
      <c r="A854" s="1062">
        <v>853</v>
      </c>
      <c r="B854" t="s">
        <v>2431</v>
      </c>
      <c r="C854" t="s">
        <v>2456</v>
      </c>
      <c r="D854" t="s">
        <v>2457</v>
      </c>
    </row>
    <row r="855" spans="1:4">
      <c r="A855" s="1062">
        <v>854</v>
      </c>
      <c r="B855" t="s">
        <v>2431</v>
      </c>
      <c r="C855" t="s">
        <v>2458</v>
      </c>
      <c r="D855" t="s">
        <v>2459</v>
      </c>
    </row>
    <row r="856" spans="1:4">
      <c r="A856" s="1062">
        <v>855</v>
      </c>
      <c r="B856" t="s">
        <v>2431</v>
      </c>
      <c r="C856" t="s">
        <v>2460</v>
      </c>
      <c r="D856" t="s">
        <v>2461</v>
      </c>
    </row>
    <row r="857" spans="1:4">
      <c r="A857" s="1062">
        <v>856</v>
      </c>
      <c r="B857" t="s">
        <v>2431</v>
      </c>
      <c r="C857" t="s">
        <v>2462</v>
      </c>
      <c r="D857" t="s">
        <v>2463</v>
      </c>
    </row>
    <row r="858" spans="1:4">
      <c r="A858" s="1062">
        <v>857</v>
      </c>
      <c r="B858" t="s">
        <v>2431</v>
      </c>
      <c r="C858" t="s">
        <v>2464</v>
      </c>
      <c r="D858" t="s">
        <v>2465</v>
      </c>
    </row>
    <row r="859" spans="1:4">
      <c r="A859" s="1062">
        <v>858</v>
      </c>
      <c r="B859" t="s">
        <v>2431</v>
      </c>
      <c r="C859" t="s">
        <v>1845</v>
      </c>
      <c r="D859" t="s">
        <v>2466</v>
      </c>
    </row>
    <row r="860" spans="1:4">
      <c r="A860" s="1062">
        <v>859</v>
      </c>
      <c r="B860" t="s">
        <v>2431</v>
      </c>
      <c r="C860" t="s">
        <v>2467</v>
      </c>
      <c r="D860" t="s">
        <v>2468</v>
      </c>
    </row>
    <row r="861" spans="1:4">
      <c r="A861" s="1062">
        <v>860</v>
      </c>
      <c r="B861" t="s">
        <v>2431</v>
      </c>
      <c r="C861" t="s">
        <v>2431</v>
      </c>
      <c r="D861" t="s">
        <v>2432</v>
      </c>
    </row>
    <row r="862" spans="1:4">
      <c r="A862" s="1062">
        <v>861</v>
      </c>
      <c r="B862" t="s">
        <v>2431</v>
      </c>
      <c r="C862" t="s">
        <v>2469</v>
      </c>
      <c r="D862" t="s">
        <v>2470</v>
      </c>
    </row>
    <row r="863" spans="1:4">
      <c r="A863" s="1062">
        <v>862</v>
      </c>
      <c r="B863" t="s">
        <v>2431</v>
      </c>
      <c r="C863" t="s">
        <v>1710</v>
      </c>
      <c r="D863" t="s">
        <v>2471</v>
      </c>
    </row>
    <row r="864" spans="1:4">
      <c r="A864" s="1062">
        <v>863</v>
      </c>
      <c r="B864" t="s">
        <v>2472</v>
      </c>
      <c r="C864" t="s">
        <v>2474</v>
      </c>
      <c r="D864" t="s">
        <v>2475</v>
      </c>
    </row>
    <row r="865" spans="1:4">
      <c r="A865" s="1062">
        <v>864</v>
      </c>
      <c r="B865" t="s">
        <v>2472</v>
      </c>
      <c r="C865" t="s">
        <v>2476</v>
      </c>
      <c r="D865" t="s">
        <v>2477</v>
      </c>
    </row>
    <row r="866" spans="1:4">
      <c r="A866" s="1062">
        <v>865</v>
      </c>
      <c r="B866" t="s">
        <v>2472</v>
      </c>
      <c r="C866" t="s">
        <v>2478</v>
      </c>
      <c r="D866" t="s">
        <v>2479</v>
      </c>
    </row>
    <row r="867" spans="1:4">
      <c r="A867" s="1062">
        <v>866</v>
      </c>
      <c r="B867" t="s">
        <v>2472</v>
      </c>
      <c r="C867" t="s">
        <v>2480</v>
      </c>
      <c r="D867" t="s">
        <v>2481</v>
      </c>
    </row>
    <row r="868" spans="1:4">
      <c r="A868" s="1062">
        <v>867</v>
      </c>
      <c r="B868" t="s">
        <v>2472</v>
      </c>
      <c r="C868" t="s">
        <v>2482</v>
      </c>
      <c r="D868" t="s">
        <v>2483</v>
      </c>
    </row>
    <row r="869" spans="1:4">
      <c r="A869" s="1062">
        <v>868</v>
      </c>
      <c r="B869" t="s">
        <v>2472</v>
      </c>
      <c r="C869" t="s">
        <v>2484</v>
      </c>
      <c r="D869" t="s">
        <v>2485</v>
      </c>
    </row>
    <row r="870" spans="1:4">
      <c r="A870" s="1062">
        <v>869</v>
      </c>
      <c r="B870" t="s">
        <v>2472</v>
      </c>
      <c r="C870" t="s">
        <v>2486</v>
      </c>
      <c r="D870" t="s">
        <v>2487</v>
      </c>
    </row>
    <row r="871" spans="1:4">
      <c r="A871" s="1062">
        <v>870</v>
      </c>
      <c r="B871" t="s">
        <v>2472</v>
      </c>
      <c r="C871" t="s">
        <v>2488</v>
      </c>
      <c r="D871" t="s">
        <v>2489</v>
      </c>
    </row>
    <row r="872" spans="1:4">
      <c r="A872" s="1062">
        <v>871</v>
      </c>
      <c r="B872" t="s">
        <v>2472</v>
      </c>
      <c r="C872" t="s">
        <v>2490</v>
      </c>
      <c r="D872" t="s">
        <v>2491</v>
      </c>
    </row>
    <row r="873" spans="1:4">
      <c r="A873" s="1062">
        <v>872</v>
      </c>
      <c r="B873" t="s">
        <v>2472</v>
      </c>
      <c r="C873" t="s">
        <v>2492</v>
      </c>
      <c r="D873" t="s">
        <v>2493</v>
      </c>
    </row>
    <row r="874" spans="1:4">
      <c r="A874" s="1062">
        <v>873</v>
      </c>
      <c r="B874" t="s">
        <v>2472</v>
      </c>
      <c r="C874" t="s">
        <v>2494</v>
      </c>
      <c r="D874" t="s">
        <v>2495</v>
      </c>
    </row>
    <row r="875" spans="1:4">
      <c r="A875" s="1062">
        <v>874</v>
      </c>
      <c r="B875" t="s">
        <v>2472</v>
      </c>
      <c r="C875" t="s">
        <v>2496</v>
      </c>
      <c r="D875" t="s">
        <v>2497</v>
      </c>
    </row>
    <row r="876" spans="1:4">
      <c r="A876" s="1062">
        <v>875</v>
      </c>
      <c r="B876" t="s">
        <v>2472</v>
      </c>
      <c r="C876" t="s">
        <v>2498</v>
      </c>
      <c r="D876" t="s">
        <v>2499</v>
      </c>
    </row>
    <row r="877" spans="1:4">
      <c r="A877" s="1062">
        <v>876</v>
      </c>
      <c r="B877" t="s">
        <v>2472</v>
      </c>
      <c r="C877" t="s">
        <v>2500</v>
      </c>
      <c r="D877" t="s">
        <v>2501</v>
      </c>
    </row>
    <row r="878" spans="1:4">
      <c r="A878" s="1062">
        <v>877</v>
      </c>
      <c r="B878" t="s">
        <v>2472</v>
      </c>
      <c r="C878" t="s">
        <v>2502</v>
      </c>
      <c r="D878" t="s">
        <v>2503</v>
      </c>
    </row>
    <row r="879" spans="1:4">
      <c r="A879" s="1062">
        <v>878</v>
      </c>
      <c r="B879" t="s">
        <v>2472</v>
      </c>
      <c r="C879" t="s">
        <v>2504</v>
      </c>
      <c r="D879" t="s">
        <v>2505</v>
      </c>
    </row>
    <row r="880" spans="1:4">
      <c r="A880" s="1062">
        <v>879</v>
      </c>
      <c r="B880" t="s">
        <v>2472</v>
      </c>
      <c r="C880" t="s">
        <v>1119</v>
      </c>
      <c r="D880" t="s">
        <v>2506</v>
      </c>
    </row>
    <row r="881" spans="1:4">
      <c r="A881" s="1062">
        <v>880</v>
      </c>
      <c r="B881" t="s">
        <v>2472</v>
      </c>
      <c r="C881" t="s">
        <v>2507</v>
      </c>
      <c r="D881" t="s">
        <v>2508</v>
      </c>
    </row>
    <row r="882" spans="1:4">
      <c r="A882" s="1062">
        <v>881</v>
      </c>
      <c r="B882" t="s">
        <v>2472</v>
      </c>
      <c r="C882" t="s">
        <v>2509</v>
      </c>
      <c r="D882" t="s">
        <v>2510</v>
      </c>
    </row>
    <row r="883" spans="1:4">
      <c r="A883" s="1062">
        <v>882</v>
      </c>
      <c r="B883" t="s">
        <v>2472</v>
      </c>
      <c r="C883" t="s">
        <v>2511</v>
      </c>
      <c r="D883" t="s">
        <v>2512</v>
      </c>
    </row>
    <row r="884" spans="1:4">
      <c r="A884" s="1062">
        <v>883</v>
      </c>
      <c r="B884" t="s">
        <v>2472</v>
      </c>
      <c r="C884" t="s">
        <v>2513</v>
      </c>
      <c r="D884" t="s">
        <v>2514</v>
      </c>
    </row>
    <row r="885" spans="1:4">
      <c r="A885" s="1062">
        <v>884</v>
      </c>
      <c r="B885" t="s">
        <v>2472</v>
      </c>
      <c r="C885" t="s">
        <v>2472</v>
      </c>
      <c r="D885" t="s">
        <v>2473</v>
      </c>
    </row>
    <row r="886" spans="1:4">
      <c r="A886" s="1062">
        <v>885</v>
      </c>
      <c r="B886" t="s">
        <v>2472</v>
      </c>
      <c r="C886" t="s">
        <v>2515</v>
      </c>
      <c r="D886" t="s">
        <v>2516</v>
      </c>
    </row>
    <row r="887" spans="1:4">
      <c r="A887" s="1062">
        <v>886</v>
      </c>
      <c r="B887" t="s">
        <v>2472</v>
      </c>
      <c r="C887" t="s">
        <v>2517</v>
      </c>
      <c r="D887" t="s">
        <v>2518</v>
      </c>
    </row>
    <row r="888" spans="1:4">
      <c r="A888" s="1062">
        <v>887</v>
      </c>
      <c r="B888" t="s">
        <v>2519</v>
      </c>
      <c r="C888" t="s">
        <v>2521</v>
      </c>
      <c r="D888" t="s">
        <v>2522</v>
      </c>
    </row>
    <row r="889" spans="1:4">
      <c r="A889" s="1062">
        <v>888</v>
      </c>
      <c r="B889" t="s">
        <v>2519</v>
      </c>
      <c r="C889" t="s">
        <v>2523</v>
      </c>
      <c r="D889" t="s">
        <v>2524</v>
      </c>
    </row>
    <row r="890" spans="1:4">
      <c r="A890" s="1062">
        <v>889</v>
      </c>
      <c r="B890" t="s">
        <v>2519</v>
      </c>
      <c r="C890" t="s">
        <v>2525</v>
      </c>
      <c r="D890" t="s">
        <v>2526</v>
      </c>
    </row>
    <row r="891" spans="1:4">
      <c r="A891" s="1062">
        <v>890</v>
      </c>
      <c r="B891" t="s">
        <v>2519</v>
      </c>
      <c r="C891" t="s">
        <v>2527</v>
      </c>
      <c r="D891" t="s">
        <v>2528</v>
      </c>
    </row>
    <row r="892" spans="1:4">
      <c r="A892" s="1062">
        <v>891</v>
      </c>
      <c r="B892" t="s">
        <v>2519</v>
      </c>
      <c r="C892" t="s">
        <v>2529</v>
      </c>
      <c r="D892" t="s">
        <v>2530</v>
      </c>
    </row>
    <row r="893" spans="1:4">
      <c r="A893" s="1062">
        <v>892</v>
      </c>
      <c r="B893" t="s">
        <v>2519</v>
      </c>
      <c r="C893" t="s">
        <v>2531</v>
      </c>
      <c r="D893" t="s">
        <v>2532</v>
      </c>
    </row>
    <row r="894" spans="1:4">
      <c r="A894" s="1062">
        <v>893</v>
      </c>
      <c r="B894" t="s">
        <v>2519</v>
      </c>
      <c r="C894" t="s">
        <v>2533</v>
      </c>
      <c r="D894" t="s">
        <v>2534</v>
      </c>
    </row>
    <row r="895" spans="1:4">
      <c r="A895" s="1062">
        <v>894</v>
      </c>
      <c r="B895" t="s">
        <v>2519</v>
      </c>
      <c r="C895" t="s">
        <v>2535</v>
      </c>
      <c r="D895" t="s">
        <v>2536</v>
      </c>
    </row>
    <row r="896" spans="1:4">
      <c r="A896" s="1062">
        <v>895</v>
      </c>
      <c r="B896" t="s">
        <v>2519</v>
      </c>
      <c r="C896" t="s">
        <v>2537</v>
      </c>
      <c r="D896" t="s">
        <v>2538</v>
      </c>
    </row>
    <row r="897" spans="1:4">
      <c r="A897" s="1062">
        <v>896</v>
      </c>
      <c r="B897" t="s">
        <v>2519</v>
      </c>
      <c r="C897" t="s">
        <v>2539</v>
      </c>
      <c r="D897" t="s">
        <v>2540</v>
      </c>
    </row>
    <row r="898" spans="1:4">
      <c r="A898" s="1062">
        <v>897</v>
      </c>
      <c r="B898" t="s">
        <v>2519</v>
      </c>
      <c r="C898" t="s">
        <v>2519</v>
      </c>
      <c r="D898" t="s">
        <v>2520</v>
      </c>
    </row>
    <row r="899" spans="1:4">
      <c r="A899" s="1062">
        <v>898</v>
      </c>
      <c r="B899" t="s">
        <v>2519</v>
      </c>
      <c r="C899" t="s">
        <v>2541</v>
      </c>
      <c r="D899" t="s">
        <v>2542</v>
      </c>
    </row>
    <row r="900" spans="1:4">
      <c r="A900" s="1062">
        <v>899</v>
      </c>
      <c r="B900" t="s">
        <v>2519</v>
      </c>
      <c r="C900" t="s">
        <v>2543</v>
      </c>
      <c r="D900" t="s">
        <v>2544</v>
      </c>
    </row>
    <row r="901" spans="1:4">
      <c r="A901" s="1062">
        <v>900</v>
      </c>
      <c r="B901" t="s">
        <v>2519</v>
      </c>
      <c r="C901" t="s">
        <v>2545</v>
      </c>
      <c r="D901" t="s">
        <v>2546</v>
      </c>
    </row>
    <row r="902" spans="1:4">
      <c r="A902" s="1062">
        <v>901</v>
      </c>
      <c r="B902" t="s">
        <v>2547</v>
      </c>
      <c r="C902" t="s">
        <v>2549</v>
      </c>
      <c r="D902" t="s">
        <v>2550</v>
      </c>
    </row>
    <row r="903" spans="1:4">
      <c r="A903" s="1062">
        <v>902</v>
      </c>
      <c r="B903" t="s">
        <v>2547</v>
      </c>
      <c r="C903" t="s">
        <v>2551</v>
      </c>
      <c r="D903" t="s">
        <v>2552</v>
      </c>
    </row>
    <row r="904" spans="1:4">
      <c r="A904" s="1062">
        <v>903</v>
      </c>
      <c r="B904" t="s">
        <v>2547</v>
      </c>
      <c r="C904" t="s">
        <v>2553</v>
      </c>
      <c r="D904" t="s">
        <v>2554</v>
      </c>
    </row>
    <row r="905" spans="1:4">
      <c r="A905" s="1062">
        <v>904</v>
      </c>
      <c r="B905" t="s">
        <v>2547</v>
      </c>
      <c r="C905" t="s">
        <v>2555</v>
      </c>
      <c r="D905" t="s">
        <v>2556</v>
      </c>
    </row>
    <row r="906" spans="1:4">
      <c r="A906" s="1062">
        <v>905</v>
      </c>
      <c r="B906" t="s">
        <v>2547</v>
      </c>
      <c r="C906" t="s">
        <v>2557</v>
      </c>
      <c r="D906" t="s">
        <v>2558</v>
      </c>
    </row>
    <row r="907" spans="1:4">
      <c r="A907" s="1062">
        <v>906</v>
      </c>
      <c r="B907" t="s">
        <v>2547</v>
      </c>
      <c r="C907" t="s">
        <v>2559</v>
      </c>
      <c r="D907" t="s">
        <v>2560</v>
      </c>
    </row>
    <row r="908" spans="1:4">
      <c r="A908" s="1062">
        <v>907</v>
      </c>
      <c r="B908" t="s">
        <v>2547</v>
      </c>
      <c r="C908" t="s">
        <v>2561</v>
      </c>
      <c r="D908" t="s">
        <v>2562</v>
      </c>
    </row>
    <row r="909" spans="1:4">
      <c r="A909" s="1062">
        <v>908</v>
      </c>
      <c r="B909" t="s">
        <v>2547</v>
      </c>
      <c r="C909" t="s">
        <v>2563</v>
      </c>
      <c r="D909" t="s">
        <v>2564</v>
      </c>
    </row>
    <row r="910" spans="1:4">
      <c r="A910" s="1062">
        <v>909</v>
      </c>
      <c r="B910" t="s">
        <v>2547</v>
      </c>
      <c r="C910" t="s">
        <v>2565</v>
      </c>
      <c r="D910" t="s">
        <v>2566</v>
      </c>
    </row>
    <row r="911" spans="1:4">
      <c r="A911" s="1062">
        <v>910</v>
      </c>
      <c r="B911" t="s">
        <v>2547</v>
      </c>
      <c r="C911" t="s">
        <v>1537</v>
      </c>
      <c r="D911" t="s">
        <v>2567</v>
      </c>
    </row>
    <row r="912" spans="1:4">
      <c r="A912" s="1062">
        <v>911</v>
      </c>
      <c r="B912" t="s">
        <v>2547</v>
      </c>
      <c r="C912" t="s">
        <v>2568</v>
      </c>
      <c r="D912" t="s">
        <v>2569</v>
      </c>
    </row>
    <row r="913" spans="1:4">
      <c r="A913" s="1062">
        <v>912</v>
      </c>
      <c r="B913" t="s">
        <v>2547</v>
      </c>
      <c r="C913" t="s">
        <v>2570</v>
      </c>
      <c r="D913" t="s">
        <v>2571</v>
      </c>
    </row>
    <row r="914" spans="1:4">
      <c r="A914" s="1062">
        <v>913</v>
      </c>
      <c r="B914" t="s">
        <v>2547</v>
      </c>
      <c r="C914" t="s">
        <v>2572</v>
      </c>
      <c r="D914" t="s">
        <v>2573</v>
      </c>
    </row>
    <row r="915" spans="1:4">
      <c r="A915" s="1062">
        <v>914</v>
      </c>
      <c r="B915" t="s">
        <v>2547</v>
      </c>
      <c r="C915" t="s">
        <v>2574</v>
      </c>
      <c r="D915" t="s">
        <v>2575</v>
      </c>
    </row>
    <row r="916" spans="1:4">
      <c r="A916" s="1062">
        <v>915</v>
      </c>
      <c r="B916" t="s">
        <v>2547</v>
      </c>
      <c r="C916" t="s">
        <v>2576</v>
      </c>
      <c r="D916" t="s">
        <v>2577</v>
      </c>
    </row>
    <row r="917" spans="1:4">
      <c r="A917" s="1062">
        <v>916</v>
      </c>
      <c r="B917" t="s">
        <v>2547</v>
      </c>
      <c r="C917" t="s">
        <v>2578</v>
      </c>
      <c r="D917" t="s">
        <v>2579</v>
      </c>
    </row>
    <row r="918" spans="1:4">
      <c r="A918" s="1062">
        <v>917</v>
      </c>
      <c r="B918" t="s">
        <v>2547</v>
      </c>
      <c r="C918" t="s">
        <v>2547</v>
      </c>
      <c r="D918" t="s">
        <v>2548</v>
      </c>
    </row>
    <row r="919" spans="1:4">
      <c r="A919" s="1062">
        <v>918</v>
      </c>
      <c r="B919" t="s">
        <v>2547</v>
      </c>
      <c r="C919" t="s">
        <v>1177</v>
      </c>
      <c r="D919" t="s">
        <v>2580</v>
      </c>
    </row>
    <row r="920" spans="1:4">
      <c r="A920" s="1062">
        <v>919</v>
      </c>
      <c r="B920" t="s">
        <v>2547</v>
      </c>
      <c r="C920" t="s">
        <v>2581</v>
      </c>
      <c r="D920" t="s">
        <v>2582</v>
      </c>
    </row>
    <row r="921" spans="1:4">
      <c r="A921" s="1062">
        <v>920</v>
      </c>
      <c r="B921" t="s">
        <v>2583</v>
      </c>
      <c r="C921" t="s">
        <v>2585</v>
      </c>
      <c r="D921" t="s">
        <v>2586</v>
      </c>
    </row>
    <row r="922" spans="1:4">
      <c r="A922" s="1062">
        <v>921</v>
      </c>
      <c r="B922" t="s">
        <v>2583</v>
      </c>
      <c r="C922" t="s">
        <v>2587</v>
      </c>
      <c r="D922" t="s">
        <v>2588</v>
      </c>
    </row>
    <row r="923" spans="1:4">
      <c r="A923" s="1062">
        <v>922</v>
      </c>
      <c r="B923" t="s">
        <v>2583</v>
      </c>
      <c r="C923" t="s">
        <v>2589</v>
      </c>
      <c r="D923" t="s">
        <v>2590</v>
      </c>
    </row>
    <row r="924" spans="1:4">
      <c r="A924" s="1062">
        <v>923</v>
      </c>
      <c r="B924" t="s">
        <v>2583</v>
      </c>
      <c r="C924" t="s">
        <v>2591</v>
      </c>
      <c r="D924" t="s">
        <v>2592</v>
      </c>
    </row>
    <row r="925" spans="1:4">
      <c r="A925" s="1062">
        <v>924</v>
      </c>
      <c r="B925" t="s">
        <v>2583</v>
      </c>
      <c r="C925" t="s">
        <v>2593</v>
      </c>
      <c r="D925" t="s">
        <v>2594</v>
      </c>
    </row>
    <row r="926" spans="1:4">
      <c r="A926" s="1062">
        <v>925</v>
      </c>
      <c r="B926" t="s">
        <v>2583</v>
      </c>
      <c r="C926" t="s">
        <v>2595</v>
      </c>
      <c r="D926" t="s">
        <v>2596</v>
      </c>
    </row>
    <row r="927" spans="1:4">
      <c r="A927" s="1062">
        <v>926</v>
      </c>
      <c r="B927" t="s">
        <v>2583</v>
      </c>
      <c r="C927" t="s">
        <v>2597</v>
      </c>
      <c r="D927" t="s">
        <v>2598</v>
      </c>
    </row>
    <row r="928" spans="1:4">
      <c r="A928" s="1062">
        <v>927</v>
      </c>
      <c r="B928" t="s">
        <v>2583</v>
      </c>
      <c r="C928" t="s">
        <v>2599</v>
      </c>
      <c r="D928" t="s">
        <v>2600</v>
      </c>
    </row>
    <row r="929" spans="1:4">
      <c r="A929" s="1062">
        <v>928</v>
      </c>
      <c r="B929" t="s">
        <v>2583</v>
      </c>
      <c r="C929" t="s">
        <v>2601</v>
      </c>
      <c r="D929" t="s">
        <v>2602</v>
      </c>
    </row>
    <row r="930" spans="1:4">
      <c r="A930" s="1062">
        <v>929</v>
      </c>
      <c r="B930" t="s">
        <v>2583</v>
      </c>
      <c r="C930" t="s">
        <v>2603</v>
      </c>
      <c r="D930" t="s">
        <v>2604</v>
      </c>
    </row>
    <row r="931" spans="1:4">
      <c r="A931" s="1062">
        <v>930</v>
      </c>
      <c r="B931" t="s">
        <v>2583</v>
      </c>
      <c r="C931" t="s">
        <v>2605</v>
      </c>
      <c r="D931" t="s">
        <v>2606</v>
      </c>
    </row>
    <row r="932" spans="1:4">
      <c r="A932" s="1062">
        <v>931</v>
      </c>
      <c r="B932" t="s">
        <v>2583</v>
      </c>
      <c r="C932" t="s">
        <v>2607</v>
      </c>
      <c r="D932" t="s">
        <v>2608</v>
      </c>
    </row>
    <row r="933" spans="1:4">
      <c r="A933" s="1062">
        <v>932</v>
      </c>
      <c r="B933" t="s">
        <v>2583</v>
      </c>
      <c r="C933" t="s">
        <v>2609</v>
      </c>
      <c r="D933" t="s">
        <v>2610</v>
      </c>
    </row>
    <row r="934" spans="1:4">
      <c r="A934" s="1062">
        <v>933</v>
      </c>
      <c r="B934" t="s">
        <v>2583</v>
      </c>
      <c r="C934" t="s">
        <v>2611</v>
      </c>
      <c r="D934" t="s">
        <v>2612</v>
      </c>
    </row>
    <row r="935" spans="1:4">
      <c r="A935" s="1062">
        <v>934</v>
      </c>
      <c r="B935" t="s">
        <v>2583</v>
      </c>
      <c r="C935" t="s">
        <v>2613</v>
      </c>
      <c r="D935" t="s">
        <v>2614</v>
      </c>
    </row>
    <row r="936" spans="1:4">
      <c r="A936" s="1062">
        <v>935</v>
      </c>
      <c r="B936" t="s">
        <v>2583</v>
      </c>
      <c r="C936" t="s">
        <v>2615</v>
      </c>
      <c r="D936" t="s">
        <v>2616</v>
      </c>
    </row>
    <row r="937" spans="1:4">
      <c r="A937" s="1062">
        <v>936</v>
      </c>
      <c r="B937" t="s">
        <v>2583</v>
      </c>
      <c r="C937" t="s">
        <v>2617</v>
      </c>
      <c r="D937" t="s">
        <v>2618</v>
      </c>
    </row>
    <row r="938" spans="1:4">
      <c r="A938" s="1062">
        <v>937</v>
      </c>
      <c r="B938" t="s">
        <v>2583</v>
      </c>
      <c r="C938" t="s">
        <v>2619</v>
      </c>
      <c r="D938" t="s">
        <v>2620</v>
      </c>
    </row>
    <row r="939" spans="1:4">
      <c r="A939" s="1062">
        <v>938</v>
      </c>
      <c r="B939" t="s">
        <v>2583</v>
      </c>
      <c r="C939" t="s">
        <v>2621</v>
      </c>
      <c r="D939" t="s">
        <v>2622</v>
      </c>
    </row>
    <row r="940" spans="1:4">
      <c r="A940" s="1062">
        <v>939</v>
      </c>
      <c r="B940" t="s">
        <v>2583</v>
      </c>
      <c r="C940" t="s">
        <v>2623</v>
      </c>
      <c r="D940" t="s">
        <v>2624</v>
      </c>
    </row>
    <row r="941" spans="1:4">
      <c r="A941" s="1062">
        <v>940</v>
      </c>
      <c r="B941" t="s">
        <v>2583</v>
      </c>
      <c r="C941" t="s">
        <v>2625</v>
      </c>
      <c r="D941" t="s">
        <v>2626</v>
      </c>
    </row>
    <row r="942" spans="1:4">
      <c r="A942" s="1062">
        <v>941</v>
      </c>
      <c r="B942" t="s">
        <v>2583</v>
      </c>
      <c r="C942" t="s">
        <v>2583</v>
      </c>
      <c r="D942" t="s">
        <v>2584</v>
      </c>
    </row>
    <row r="943" spans="1:4">
      <c r="A943" s="1062">
        <v>942</v>
      </c>
      <c r="B943" t="s">
        <v>2583</v>
      </c>
      <c r="C943" t="s">
        <v>2627</v>
      </c>
      <c r="D943" t="s">
        <v>2628</v>
      </c>
    </row>
    <row r="944" spans="1:4">
      <c r="A944" s="1062">
        <v>943</v>
      </c>
      <c r="B944" t="s">
        <v>2583</v>
      </c>
      <c r="C944" t="s">
        <v>2629</v>
      </c>
      <c r="D944" t="s">
        <v>2630</v>
      </c>
    </row>
    <row r="945" spans="1:4">
      <c r="A945" s="1062">
        <v>944</v>
      </c>
      <c r="B945" t="s">
        <v>2583</v>
      </c>
      <c r="C945" t="s">
        <v>2631</v>
      </c>
      <c r="D945" t="s">
        <v>2632</v>
      </c>
    </row>
    <row r="946" spans="1:4">
      <c r="A946" s="1062">
        <v>945</v>
      </c>
      <c r="B946" t="s">
        <v>2633</v>
      </c>
      <c r="C946" t="s">
        <v>2635</v>
      </c>
      <c r="D946" t="s">
        <v>2636</v>
      </c>
    </row>
    <row r="947" spans="1:4">
      <c r="A947" s="1062">
        <v>946</v>
      </c>
      <c r="B947" t="s">
        <v>2633</v>
      </c>
      <c r="C947" t="s">
        <v>1317</v>
      </c>
      <c r="D947" t="s">
        <v>2637</v>
      </c>
    </row>
    <row r="948" spans="1:4">
      <c r="A948" s="1062">
        <v>947</v>
      </c>
      <c r="B948" t="s">
        <v>2633</v>
      </c>
      <c r="C948" t="s">
        <v>2638</v>
      </c>
      <c r="D948" t="s">
        <v>2639</v>
      </c>
    </row>
    <row r="949" spans="1:4">
      <c r="A949" s="1062">
        <v>948</v>
      </c>
      <c r="B949" t="s">
        <v>2633</v>
      </c>
      <c r="C949" t="s">
        <v>2640</v>
      </c>
      <c r="D949" t="s">
        <v>2641</v>
      </c>
    </row>
    <row r="950" spans="1:4">
      <c r="A950" s="1062">
        <v>949</v>
      </c>
      <c r="B950" t="s">
        <v>2633</v>
      </c>
      <c r="C950" t="s">
        <v>2642</v>
      </c>
      <c r="D950" t="s">
        <v>2643</v>
      </c>
    </row>
    <row r="951" spans="1:4">
      <c r="A951" s="1062">
        <v>950</v>
      </c>
      <c r="B951" t="s">
        <v>2633</v>
      </c>
      <c r="C951" t="s">
        <v>2644</v>
      </c>
      <c r="D951" t="s">
        <v>2645</v>
      </c>
    </row>
    <row r="952" spans="1:4">
      <c r="A952" s="1062">
        <v>951</v>
      </c>
      <c r="B952" t="s">
        <v>2633</v>
      </c>
      <c r="C952" t="s">
        <v>2646</v>
      </c>
      <c r="D952" t="s">
        <v>2647</v>
      </c>
    </row>
    <row r="953" spans="1:4">
      <c r="A953" s="1062">
        <v>952</v>
      </c>
      <c r="B953" t="s">
        <v>2633</v>
      </c>
      <c r="C953" t="s">
        <v>2648</v>
      </c>
      <c r="D953" t="s">
        <v>2649</v>
      </c>
    </row>
    <row r="954" spans="1:4">
      <c r="A954" s="1062">
        <v>953</v>
      </c>
      <c r="B954" t="s">
        <v>2633</v>
      </c>
      <c r="C954" t="s">
        <v>2650</v>
      </c>
      <c r="D954" t="s">
        <v>2651</v>
      </c>
    </row>
    <row r="955" spans="1:4">
      <c r="A955" s="1062">
        <v>954</v>
      </c>
      <c r="B955" t="s">
        <v>2633</v>
      </c>
      <c r="C955" t="s">
        <v>2633</v>
      </c>
      <c r="D955" t="s">
        <v>2634</v>
      </c>
    </row>
    <row r="956" spans="1:4">
      <c r="A956" s="1062">
        <v>955</v>
      </c>
      <c r="B956" t="s">
        <v>2633</v>
      </c>
      <c r="C956" t="s">
        <v>2652</v>
      </c>
      <c r="D956" t="s">
        <v>2653</v>
      </c>
    </row>
    <row r="957" spans="1:4">
      <c r="A957" s="1062">
        <v>956</v>
      </c>
      <c r="B957" t="s">
        <v>2633</v>
      </c>
      <c r="C957" t="s">
        <v>2654</v>
      </c>
      <c r="D957" t="s">
        <v>2655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O4" zoomScaleNormal="100" workbookViewId="0">
      <selection activeCell="W21" sqref="W2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713</v>
      </c>
      <c r="E5" s="1162"/>
      <c r="F5" s="1162"/>
      <c r="G5" s="1162"/>
      <c r="H5" s="1162"/>
      <c r="I5" s="1162"/>
      <c r="J5" s="1163"/>
      <c r="K5" s="437"/>
      <c r="L5" s="176"/>
      <c r="M5" s="176"/>
      <c r="N5" s="176"/>
      <c r="O5" s="176"/>
      <c r="P5" s="176"/>
      <c r="Q5" s="176"/>
      <c r="R5" s="176"/>
      <c r="S5" s="569"/>
      <c r="T5" s="569"/>
      <c r="U5" s="569"/>
      <c r="V5" s="569"/>
      <c r="W5" s="176"/>
    </row>
    <row r="6" spans="1:24" s="470" customFormat="1" ht="3" customHeight="1">
      <c r="A6" s="312"/>
      <c r="B6" s="312"/>
      <c r="D6" s="1193"/>
      <c r="E6" s="1194"/>
      <c r="F6" s="1194"/>
      <c r="G6" s="1194"/>
      <c r="H6" s="1194"/>
      <c r="I6" s="1194"/>
      <c r="J6" s="1195"/>
      <c r="S6" s="647"/>
      <c r="T6" s="647"/>
      <c r="U6" s="647"/>
      <c r="V6" s="647"/>
    </row>
    <row r="7" spans="1:24" s="470" customFormat="1" ht="5.25" hidden="1" customHeight="1">
      <c r="A7" s="312"/>
      <c r="B7" s="312"/>
      <c r="E7" s="1196"/>
      <c r="F7" s="1196"/>
      <c r="G7" s="1185"/>
      <c r="H7" s="1185"/>
      <c r="I7" s="1185"/>
      <c r="J7" s="1185"/>
      <c r="S7" s="647"/>
      <c r="T7" s="647"/>
      <c r="U7" s="647"/>
      <c r="V7" s="647"/>
    </row>
    <row r="8" spans="1:24" s="470" customFormat="1" ht="5.25" hidden="1" customHeight="1">
      <c r="A8" s="312"/>
      <c r="B8" s="312"/>
      <c r="E8" s="1196"/>
      <c r="F8" s="1196"/>
      <c r="G8" s="1185"/>
      <c r="H8" s="1185"/>
      <c r="I8" s="1185"/>
      <c r="J8" s="1185"/>
      <c r="S8" s="647"/>
      <c r="T8" s="647"/>
      <c r="U8" s="647"/>
      <c r="V8" s="647"/>
    </row>
    <row r="9" spans="1:24" s="470" customFormat="1" ht="5.25" hidden="1" customHeight="1">
      <c r="A9" s="312"/>
      <c r="B9" s="312"/>
      <c r="E9" s="1196"/>
      <c r="F9" s="1196"/>
      <c r="G9" s="1185"/>
      <c r="H9" s="1185"/>
      <c r="I9" s="1185"/>
      <c r="J9" s="1185"/>
      <c r="S9" s="647"/>
      <c r="T9" s="647"/>
      <c r="U9" s="647"/>
      <c r="V9" s="647"/>
    </row>
    <row r="10" spans="1:24" s="647" customFormat="1" ht="5.25" hidden="1">
      <c r="A10" s="312"/>
      <c r="B10" s="312"/>
      <c r="E10" s="1197"/>
      <c r="F10" s="1197"/>
      <c r="G10" s="842"/>
      <c r="H10" s="466"/>
      <c r="I10" s="795"/>
      <c r="J10" s="795"/>
    </row>
    <row r="11" spans="1:24" s="159" customFormat="1" ht="18.75" hidden="1" customHeight="1">
      <c r="A11" s="312"/>
      <c r="B11" s="312"/>
      <c r="D11" s="152"/>
      <c r="E11" s="1198" t="s">
        <v>720</v>
      </c>
      <c r="F11" s="1198"/>
      <c r="G11" s="1123"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8" t="s">
        <v>721</v>
      </c>
      <c r="F12" s="1198"/>
      <c r="G12" s="1123"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2"/>
      <c r="F13" s="1192"/>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6" t="s">
        <v>92</v>
      </c>
      <c r="E17" s="1186" t="s">
        <v>297</v>
      </c>
      <c r="F17" s="1186" t="s">
        <v>80</v>
      </c>
      <c r="G17" s="1186" t="s">
        <v>439</v>
      </c>
      <c r="H17" s="1186" t="s">
        <v>92</v>
      </c>
      <c r="I17" s="1186"/>
      <c r="J17" s="1186" t="s">
        <v>20</v>
      </c>
      <c r="K17" s="1188" t="s">
        <v>479</v>
      </c>
      <c r="L17" s="1188"/>
      <c r="M17" s="1188"/>
      <c r="N17" s="1188"/>
      <c r="O17" s="1188" t="s">
        <v>711</v>
      </c>
      <c r="P17" s="1188"/>
      <c r="Q17" s="1188"/>
      <c r="R17" s="1188"/>
      <c r="S17" s="1188" t="s">
        <v>712</v>
      </c>
      <c r="T17" s="1188"/>
      <c r="U17" s="1188"/>
      <c r="V17" s="1188"/>
      <c r="W17" s="1186" t="s">
        <v>244</v>
      </c>
    </row>
    <row r="18" spans="1:24" ht="30.75" customHeight="1">
      <c r="D18" s="1186"/>
      <c r="E18" s="1186"/>
      <c r="F18" s="1186"/>
      <c r="G18" s="1186"/>
      <c r="H18" s="1186"/>
      <c r="I18" s="1186"/>
      <c r="J18" s="1186"/>
      <c r="K18" s="115" t="s">
        <v>300</v>
      </c>
      <c r="L18" s="1186" t="s">
        <v>92</v>
      </c>
      <c r="M18" s="1186"/>
      <c r="N18" s="115" t="s">
        <v>230</v>
      </c>
      <c r="O18" s="115" t="s">
        <v>300</v>
      </c>
      <c r="P18" s="1186" t="s">
        <v>92</v>
      </c>
      <c r="Q18" s="1186"/>
      <c r="R18" s="115" t="s">
        <v>230</v>
      </c>
      <c r="S18" s="542" t="s">
        <v>300</v>
      </c>
      <c r="T18" s="1186" t="s">
        <v>92</v>
      </c>
      <c r="U18" s="1186"/>
      <c r="V18" s="542" t="s">
        <v>400</v>
      </c>
      <c r="W18" s="1186"/>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22.5">
      <c r="A21" s="750">
        <v>6</v>
      </c>
      <c r="C21" s="310"/>
      <c r="D21" s="1173">
        <v>1</v>
      </c>
      <c r="E21" s="1174" t="s">
        <v>616</v>
      </c>
      <c r="F21" s="1178" t="s">
        <v>2662</v>
      </c>
      <c r="G21" s="1181" t="s">
        <v>85</v>
      </c>
      <c r="H21" s="1173"/>
      <c r="I21" s="1173">
        <v>1</v>
      </c>
      <c r="J21" s="1189" t="s">
        <v>3386</v>
      </c>
      <c r="K21" s="1169" t="s">
        <v>85</v>
      </c>
      <c r="L21" s="1167"/>
      <c r="M21" s="1167" t="s">
        <v>93</v>
      </c>
      <c r="N21" s="1172"/>
      <c r="O21" s="1169" t="s">
        <v>85</v>
      </c>
      <c r="P21" s="1167"/>
      <c r="Q21" s="1167" t="s">
        <v>93</v>
      </c>
      <c r="R21" s="1168"/>
      <c r="S21" s="1169" t="s">
        <v>85</v>
      </c>
      <c r="T21" s="1089"/>
      <c r="U21" s="1089" t="s">
        <v>93</v>
      </c>
      <c r="V21" s="1124"/>
      <c r="W21" s="308" t="s">
        <v>3387</v>
      </c>
    </row>
    <row r="22" spans="1:24" s="1103" customFormat="1" ht="17.100000000000001" customHeight="1">
      <c r="A22" s="750"/>
      <c r="C22" s="749"/>
      <c r="D22" s="1173"/>
      <c r="E22" s="1175"/>
      <c r="F22" s="1179"/>
      <c r="G22" s="1181"/>
      <c r="H22" s="1173"/>
      <c r="I22" s="1173"/>
      <c r="J22" s="1190"/>
      <c r="K22" s="1169"/>
      <c r="L22" s="1167"/>
      <c r="M22" s="1167"/>
      <c r="N22" s="1172"/>
      <c r="O22" s="1169"/>
      <c r="P22" s="1167"/>
      <c r="Q22" s="1167"/>
      <c r="R22" s="1168"/>
      <c r="S22" s="1169"/>
      <c r="T22" s="1091"/>
      <c r="U22" s="746"/>
      <c r="V22" s="747"/>
      <c r="W22" s="748"/>
    </row>
    <row r="23" spans="1:24" s="1103" customFormat="1" ht="17.100000000000001" customHeight="1">
      <c r="A23" s="750"/>
      <c r="C23" s="749"/>
      <c r="D23" s="1171"/>
      <c r="E23" s="1176"/>
      <c r="F23" s="1179"/>
      <c r="G23" s="1170"/>
      <c r="H23" s="1171"/>
      <c r="I23" s="1171"/>
      <c r="J23" s="1190"/>
      <c r="K23" s="1170"/>
      <c r="L23" s="1171"/>
      <c r="M23" s="1171"/>
      <c r="N23" s="1168"/>
      <c r="O23" s="1170"/>
      <c r="P23" s="1111"/>
      <c r="Q23" s="746"/>
      <c r="R23" s="747"/>
      <c r="S23" s="743"/>
      <c r="T23" s="743"/>
      <c r="U23" s="743"/>
      <c r="V23" s="743"/>
      <c r="W23" s="748"/>
    </row>
    <row r="24" spans="1:24" s="1103" customFormat="1" ht="15" customHeight="1">
      <c r="A24" s="750"/>
      <c r="C24" s="749"/>
      <c r="D24" s="1171"/>
      <c r="E24" s="1176"/>
      <c r="F24" s="1179"/>
      <c r="G24" s="1170"/>
      <c r="H24" s="1171"/>
      <c r="I24" s="1171"/>
      <c r="J24" s="1191"/>
      <c r="K24" s="1170"/>
      <c r="L24" s="746"/>
      <c r="M24" s="747"/>
      <c r="N24" s="747"/>
      <c r="O24" s="747"/>
      <c r="P24" s="747"/>
      <c r="Q24" s="747"/>
      <c r="R24" s="747"/>
      <c r="S24" s="743"/>
      <c r="T24" s="743"/>
      <c r="U24" s="743"/>
      <c r="V24" s="743"/>
      <c r="W24" s="748"/>
    </row>
    <row r="25" spans="1:24" s="1103" customFormat="1" ht="15" customHeight="1">
      <c r="A25" s="750"/>
      <c r="C25" s="749"/>
      <c r="D25" s="1171"/>
      <c r="E25" s="1177"/>
      <c r="F25" s="1180"/>
      <c r="G25" s="117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2" t="s">
        <v>737</v>
      </c>
      <c r="F32" s="1182"/>
      <c r="G32" s="1182"/>
      <c r="H32" s="1182"/>
      <c r="I32" s="1182"/>
      <c r="J32" s="1182"/>
      <c r="K32" s="1182"/>
      <c r="L32" s="1182"/>
      <c r="M32" s="1182"/>
      <c r="N32" s="1182"/>
      <c r="O32" s="1182"/>
      <c r="P32" s="1182"/>
      <c r="Q32" s="1182"/>
      <c r="R32" s="1182"/>
      <c r="S32" s="1182"/>
      <c r="T32" s="1182"/>
      <c r="U32" s="1182"/>
      <c r="V32" s="1182"/>
      <c r="W32" s="1182"/>
    </row>
    <row r="33" spans="5:23" ht="36.950000000000003" customHeight="1">
      <c r="E33" s="1183" t="s">
        <v>739</v>
      </c>
      <c r="F33" s="1184"/>
      <c r="G33" s="1184"/>
      <c r="H33" s="1184"/>
      <c r="I33" s="1184"/>
      <c r="J33" s="1184"/>
      <c r="K33" s="1184"/>
      <c r="L33" s="1184"/>
      <c r="M33" s="1184"/>
      <c r="N33" s="1184"/>
      <c r="O33" s="1184"/>
      <c r="P33" s="1184"/>
      <c r="Q33" s="1184"/>
      <c r="R33" s="1184"/>
      <c r="S33" s="1184"/>
      <c r="T33" s="1184"/>
      <c r="U33" s="1184"/>
      <c r="V33" s="1184"/>
      <c r="W33" s="1184"/>
    </row>
    <row r="34" spans="5:23" ht="17.100000000000001" customHeight="1">
      <c r="E34" s="1183" t="s">
        <v>740</v>
      </c>
      <c r="F34" s="1184"/>
      <c r="G34" s="1184"/>
      <c r="H34" s="1184"/>
      <c r="I34" s="1184"/>
      <c r="J34" s="1184"/>
      <c r="K34" s="1184"/>
      <c r="L34" s="1184"/>
      <c r="M34" s="1184"/>
      <c r="N34" s="1184"/>
      <c r="O34" s="1184"/>
      <c r="P34" s="1184"/>
      <c r="Q34" s="1184"/>
      <c r="R34" s="1184"/>
      <c r="S34" s="1184"/>
      <c r="T34" s="1184"/>
      <c r="U34" s="1184"/>
      <c r="V34" s="1184"/>
      <c r="W34" s="1184"/>
    </row>
    <row r="35" spans="5:23" ht="27" customHeight="1">
      <c r="E35" s="1183" t="s">
        <v>741</v>
      </c>
      <c r="F35" s="1184"/>
      <c r="G35" s="1184"/>
      <c r="H35" s="1184"/>
      <c r="I35" s="1184"/>
      <c r="J35" s="1184"/>
      <c r="K35" s="1184"/>
      <c r="L35" s="1184"/>
      <c r="M35" s="1184"/>
      <c r="N35" s="1184"/>
      <c r="O35" s="1184"/>
      <c r="P35" s="1184"/>
      <c r="Q35" s="1184"/>
      <c r="R35" s="1184"/>
      <c r="S35" s="1184"/>
      <c r="T35" s="1184"/>
      <c r="U35" s="1184"/>
      <c r="V35" s="1184"/>
      <c r="W35" s="1184"/>
    </row>
    <row r="36" spans="5:23" ht="17.100000000000001" customHeight="1">
      <c r="E36" s="1183" t="s">
        <v>742</v>
      </c>
      <c r="F36" s="1184"/>
      <c r="G36" s="1184"/>
      <c r="H36" s="1184"/>
      <c r="I36" s="1184"/>
      <c r="J36" s="1184"/>
      <c r="K36" s="1184"/>
      <c r="L36" s="1184"/>
      <c r="M36" s="1184"/>
      <c r="N36" s="1184"/>
      <c r="O36" s="1184"/>
      <c r="P36" s="1184"/>
      <c r="Q36" s="1184"/>
      <c r="R36" s="1184"/>
      <c r="S36" s="1184"/>
      <c r="T36" s="1184"/>
      <c r="U36" s="1184"/>
      <c r="V36" s="1184"/>
      <c r="W36" s="1184"/>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2" t="s">
        <v>738</v>
      </c>
      <c r="F38" s="1182"/>
      <c r="G38" s="1182"/>
      <c r="H38" s="1182"/>
      <c r="I38" s="1182"/>
      <c r="J38" s="1182"/>
      <c r="K38" s="1182"/>
      <c r="L38" s="1182"/>
      <c r="M38" s="1182"/>
      <c r="N38" s="1182"/>
      <c r="O38" s="1182"/>
      <c r="P38" s="1182"/>
      <c r="Q38" s="1182"/>
      <c r="R38" s="1182"/>
      <c r="S38" s="1182"/>
      <c r="T38" s="1182"/>
      <c r="U38" s="1182"/>
      <c r="V38" s="1182"/>
      <c r="W38" s="1182"/>
    </row>
    <row r="39" spans="5:23" ht="17.100000000000001" customHeight="1">
      <c r="E39" s="1183" t="s">
        <v>743</v>
      </c>
      <c r="F39" s="1184"/>
      <c r="G39" s="1184"/>
      <c r="H39" s="1184"/>
      <c r="I39" s="1184"/>
      <c r="J39" s="1184"/>
      <c r="K39" s="1184"/>
      <c r="L39" s="1184"/>
      <c r="M39" s="1184"/>
      <c r="N39" s="1184"/>
      <c r="O39" s="1184"/>
      <c r="P39" s="1184"/>
      <c r="Q39" s="1184"/>
      <c r="R39" s="1184"/>
      <c r="S39" s="1184"/>
      <c r="T39" s="1184"/>
      <c r="U39" s="1184"/>
      <c r="V39" s="1184"/>
      <c r="W39" s="1184"/>
    </row>
    <row r="40" spans="5:23" ht="17.100000000000001" customHeight="1">
      <c r="E40" s="1183" t="s">
        <v>744</v>
      </c>
      <c r="F40" s="1184"/>
      <c r="G40" s="1184"/>
      <c r="H40" s="1184"/>
      <c r="I40" s="1184"/>
      <c r="J40" s="1184"/>
      <c r="K40" s="1184"/>
      <c r="L40" s="1184"/>
      <c r="M40" s="1184"/>
      <c r="N40" s="1184"/>
      <c r="O40" s="1184"/>
      <c r="P40" s="1184"/>
      <c r="Q40" s="1184"/>
      <c r="R40" s="1184"/>
      <c r="S40" s="1184"/>
      <c r="T40" s="1184"/>
      <c r="U40" s="1184"/>
      <c r="V40" s="1184"/>
      <c r="W40" s="1184"/>
    </row>
  </sheetData>
  <sheetProtection password="FA9C"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0" t="s">
        <v>491</v>
      </c>
      <c r="G2" s="1201"/>
      <c r="H2" s="1202"/>
      <c r="I2" s="642"/>
    </row>
    <row r="3" spans="1:14" ht="3" customHeight="1"/>
    <row r="4" spans="1:14" s="572" customFormat="1" ht="11.25">
      <c r="A4" s="592"/>
      <c r="B4" s="592"/>
      <c r="C4" s="592"/>
      <c r="D4" s="592"/>
      <c r="F4" s="1152" t="s">
        <v>454</v>
      </c>
      <c r="G4" s="1152"/>
      <c r="H4" s="1152"/>
      <c r="I4" s="1203" t="s">
        <v>455</v>
      </c>
      <c r="J4" s="592"/>
      <c r="K4" s="592"/>
      <c r="L4" s="592"/>
      <c r="M4" s="592"/>
      <c r="N4" s="592"/>
    </row>
    <row r="5" spans="1:14" s="572" customFormat="1" ht="11.25" customHeight="1">
      <c r="A5" s="592"/>
      <c r="B5" s="592"/>
      <c r="C5" s="592"/>
      <c r="D5" s="592"/>
      <c r="F5" s="608" t="s">
        <v>92</v>
      </c>
      <c r="G5" s="620" t="s">
        <v>457</v>
      </c>
      <c r="H5" s="607" t="s">
        <v>442</v>
      </c>
      <c r="I5" s="1203"/>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26.12.2019</v>
      </c>
      <c r="I7" s="583" t="s">
        <v>493</v>
      </c>
      <c r="J7" s="617"/>
      <c r="K7" s="592"/>
      <c r="L7" s="592"/>
      <c r="M7" s="592"/>
      <c r="N7" s="592"/>
    </row>
    <row r="8" spans="1:14" s="572" customFormat="1" ht="45">
      <c r="A8" s="1204">
        <v>1</v>
      </c>
      <c r="B8" s="592"/>
      <c r="C8" s="592"/>
      <c r="D8" s="592"/>
      <c r="F8" s="618" t="str">
        <f>"2." &amp;mergeValue(A8)</f>
        <v>2.1</v>
      </c>
      <c r="G8" s="634" t="s">
        <v>494</v>
      </c>
      <c r="H8" s="606"/>
      <c r="I8" s="583" t="s">
        <v>591</v>
      </c>
      <c r="J8" s="617"/>
      <c r="K8" s="592"/>
      <c r="L8" s="592"/>
      <c r="M8" s="592"/>
      <c r="N8" s="592"/>
    </row>
    <row r="9" spans="1:14" s="572" customFormat="1" ht="22.5">
      <c r="A9" s="1204"/>
      <c r="B9" s="592"/>
      <c r="C9" s="592"/>
      <c r="D9" s="592"/>
      <c r="F9" s="618" t="str">
        <f>"3." &amp;mergeValue(A9)</f>
        <v>3.1</v>
      </c>
      <c r="G9" s="634" t="s">
        <v>495</v>
      </c>
      <c r="H9" s="606"/>
      <c r="I9" s="583" t="s">
        <v>589</v>
      </c>
      <c r="J9" s="617"/>
      <c r="K9" s="592"/>
      <c r="L9" s="592"/>
      <c r="M9" s="592"/>
      <c r="N9" s="592"/>
    </row>
    <row r="10" spans="1:14" s="572" customFormat="1" ht="22.5">
      <c r="A10" s="1204"/>
      <c r="B10" s="592"/>
      <c r="C10" s="592"/>
      <c r="D10" s="592"/>
      <c r="F10" s="618" t="str">
        <f>"4."&amp;mergeValue(A10)</f>
        <v>4.1</v>
      </c>
      <c r="G10" s="634" t="s">
        <v>496</v>
      </c>
      <c r="H10" s="607" t="s">
        <v>458</v>
      </c>
      <c r="I10" s="583"/>
      <c r="J10" s="617"/>
      <c r="K10" s="592"/>
      <c r="L10" s="592"/>
      <c r="M10" s="592"/>
      <c r="N10" s="592"/>
    </row>
    <row r="11" spans="1:14"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row>
    <row r="12" spans="1:14"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row>
    <row r="14" spans="1:14" s="572" customFormat="1" ht="18.75">
      <c r="A14" s="1204"/>
      <c r="B14" s="1204"/>
      <c r="C14" s="1204"/>
      <c r="D14" s="625"/>
      <c r="F14" s="621"/>
      <c r="G14" s="552" t="s">
        <v>4</v>
      </c>
      <c r="H14" s="626"/>
      <c r="I14" s="1205"/>
      <c r="J14" s="617"/>
      <c r="K14" s="592"/>
      <c r="L14" s="592"/>
      <c r="M14" s="592"/>
      <c r="N14" s="592"/>
    </row>
    <row r="15" spans="1:14" s="572" customFormat="1" ht="18.75">
      <c r="A15" s="1204"/>
      <c r="B15" s="1204"/>
      <c r="C15" s="625"/>
      <c r="D15" s="625"/>
      <c r="F15" s="636"/>
      <c r="G15" s="579" t="s">
        <v>403</v>
      </c>
      <c r="H15" s="637"/>
      <c r="I15" s="638"/>
      <c r="J15" s="617"/>
      <c r="K15" s="592"/>
      <c r="L15" s="592"/>
      <c r="M15" s="592"/>
      <c r="N15" s="592"/>
    </row>
    <row r="16" spans="1:14" s="572" customFormat="1" ht="18.75">
      <c r="A16" s="1204"/>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9" t="s">
        <v>594</v>
      </c>
      <c r="H19" s="1199"/>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2" t="s">
        <v>632</v>
      </c>
      <c r="M5" s="1232"/>
      <c r="N5" s="1232"/>
      <c r="O5" s="1232"/>
      <c r="P5" s="1232"/>
      <c r="Q5" s="1232"/>
      <c r="R5" s="1232"/>
      <c r="S5" s="1232"/>
      <c r="T5" s="1232"/>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92"/>
      <c r="Y7" s="592"/>
      <c r="Z7" s="592"/>
      <c r="AA7" s="592"/>
      <c r="AB7" s="592"/>
    </row>
    <row r="8" spans="1:28" s="572" customFormat="1" ht="18.75">
      <c r="A8" s="592"/>
      <c r="B8" s="592"/>
      <c r="C8" s="592"/>
      <c r="D8" s="592"/>
      <c r="E8" s="592"/>
      <c r="F8" s="592"/>
      <c r="G8" s="592"/>
      <c r="H8" s="592"/>
      <c r="L8" s="501"/>
      <c r="M8" s="619" t="s">
        <v>597</v>
      </c>
      <c r="N8" s="668"/>
      <c r="O8" s="1209" t="str">
        <f>IF(datePr_ch="",IF(datePr="","",datePr),datePr_ch)</f>
        <v>13.12.2019</v>
      </c>
      <c r="P8" s="1209"/>
      <c r="Q8" s="1209"/>
      <c r="R8" s="1209"/>
      <c r="S8" s="1209"/>
      <c r="T8" s="1209"/>
      <c r="U8" s="584"/>
      <c r="V8" s="584"/>
      <c r="W8" s="521"/>
      <c r="X8" s="592"/>
      <c r="Y8" s="592"/>
      <c r="Z8" s="592"/>
      <c r="AA8" s="592"/>
      <c r="AB8" s="592"/>
    </row>
    <row r="9" spans="1:28" s="572" customFormat="1" ht="18.75">
      <c r="A9" s="592"/>
      <c r="B9" s="592"/>
      <c r="C9" s="592"/>
      <c r="D9" s="592"/>
      <c r="E9" s="592"/>
      <c r="F9" s="592"/>
      <c r="G9" s="592"/>
      <c r="H9" s="592"/>
      <c r="L9" s="554"/>
      <c r="M9" s="619" t="s">
        <v>596</v>
      </c>
      <c r="N9" s="668"/>
      <c r="O9" s="1209" t="str">
        <f>IF(numberPr_ch="",IF(numberPr="","",numberPr),numberPr_ch)</f>
        <v>5-114/тэ</v>
      </c>
      <c r="P9" s="1209"/>
      <c r="Q9" s="1209"/>
      <c r="R9" s="1209"/>
      <c r="S9" s="1209"/>
      <c r="T9" s="1209"/>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92"/>
      <c r="Y10" s="592"/>
      <c r="Z10" s="592"/>
      <c r="AA10" s="592"/>
      <c r="AB10" s="592"/>
    </row>
    <row r="11" spans="1:28" s="572" customFormat="1" ht="11.25" hidden="1">
      <c r="A11" s="592"/>
      <c r="B11" s="592"/>
      <c r="C11" s="592"/>
      <c r="D11" s="592"/>
      <c r="E11" s="592"/>
      <c r="F11" s="592"/>
      <c r="G11" s="592"/>
      <c r="H11" s="592"/>
      <c r="L11" s="1233"/>
      <c r="M11" s="1233"/>
      <c r="N11" s="568"/>
      <c r="O11" s="584"/>
      <c r="P11" s="584"/>
      <c r="Q11" s="584"/>
      <c r="R11" s="584"/>
      <c r="S11" s="584"/>
      <c r="T11" s="584"/>
      <c r="U11" s="590" t="s">
        <v>373</v>
      </c>
      <c r="X11" s="592"/>
      <c r="Y11" s="592"/>
      <c r="Z11" s="592"/>
      <c r="AA11" s="592"/>
      <c r="AB11" s="592"/>
    </row>
    <row r="12" spans="1:28">
      <c r="J12" s="531"/>
      <c r="K12" s="531"/>
      <c r="L12" s="526"/>
      <c r="M12" s="526"/>
      <c r="N12" s="504"/>
      <c r="O12" s="1210"/>
      <c r="P12" s="1210"/>
      <c r="Q12" s="1210"/>
      <c r="R12" s="1210"/>
      <c r="S12" s="1210"/>
      <c r="T12" s="1210"/>
      <c r="U12" s="1210"/>
    </row>
    <row r="13" spans="1:28">
      <c r="J13" s="531"/>
      <c r="K13" s="531"/>
      <c r="L13" s="1152" t="s">
        <v>454</v>
      </c>
      <c r="M13" s="1152"/>
      <c r="N13" s="1152"/>
      <c r="O13" s="1152"/>
      <c r="P13" s="1152"/>
      <c r="Q13" s="1152"/>
      <c r="R13" s="1152"/>
      <c r="S13" s="1152"/>
      <c r="T13" s="1152"/>
      <c r="U13" s="1152"/>
      <c r="V13" s="1152"/>
      <c r="W13" s="1152" t="s">
        <v>455</v>
      </c>
    </row>
    <row r="14" spans="1:28" ht="14.25" customHeight="1">
      <c r="J14" s="531"/>
      <c r="K14" s="531"/>
      <c r="L14" s="1216" t="s">
        <v>92</v>
      </c>
      <c r="M14" s="1216" t="s">
        <v>640</v>
      </c>
      <c r="N14" s="663"/>
      <c r="O14" s="1217" t="s">
        <v>642</v>
      </c>
      <c r="P14" s="1218"/>
      <c r="Q14" s="1218"/>
      <c r="R14" s="1218"/>
      <c r="S14" s="1218"/>
      <c r="T14" s="1219"/>
      <c r="U14" s="1227" t="s">
        <v>341</v>
      </c>
      <c r="V14" s="1213" t="s">
        <v>275</v>
      </c>
      <c r="W14" s="1152"/>
    </row>
    <row r="15" spans="1:28" ht="14.25" customHeight="1">
      <c r="J15" s="531"/>
      <c r="K15" s="531"/>
      <c r="L15" s="1216"/>
      <c r="M15" s="1216"/>
      <c r="N15" s="664"/>
      <c r="O15" s="1222" t="s">
        <v>606</v>
      </c>
      <c r="P15" s="1220" t="s">
        <v>271</v>
      </c>
      <c r="Q15" s="1221"/>
      <c r="R15" s="1224" t="s">
        <v>655</v>
      </c>
      <c r="S15" s="1225"/>
      <c r="T15" s="1226"/>
      <c r="U15" s="1228"/>
      <c r="V15" s="1214"/>
      <c r="W15" s="1152"/>
    </row>
    <row r="16" spans="1:28" ht="33.75" customHeight="1">
      <c r="J16" s="531"/>
      <c r="K16" s="531"/>
      <c r="L16" s="1216"/>
      <c r="M16" s="1216"/>
      <c r="N16" s="665"/>
      <c r="O16" s="1223"/>
      <c r="P16" s="537" t="s">
        <v>607</v>
      </c>
      <c r="Q16" s="537" t="s">
        <v>6</v>
      </c>
      <c r="R16" s="538" t="s">
        <v>274</v>
      </c>
      <c r="S16" s="1211" t="s">
        <v>273</v>
      </c>
      <c r="T16" s="1212"/>
      <c r="U16" s="1229"/>
      <c r="V16" s="1215"/>
      <c r="W16" s="1152"/>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651">
        <f ca="1">OFFSET(V17,0,-1)</f>
        <v>8</v>
      </c>
      <c r="W17" s="650">
        <f ca="1">OFFSET(W17,0,-1)+1</f>
        <v>9</v>
      </c>
    </row>
    <row r="18" spans="1:28" ht="22.5">
      <c r="A18" s="1235">
        <v>1</v>
      </c>
      <c r="B18" s="849"/>
      <c r="C18" s="849"/>
      <c r="D18" s="849"/>
      <c r="E18" s="850"/>
      <c r="F18" s="851"/>
      <c r="G18" s="851"/>
      <c r="H18" s="851"/>
      <c r="I18" s="852"/>
      <c r="J18" s="847"/>
      <c r="K18" s="854"/>
      <c r="L18" s="595">
        <f>mergeValue(A18)</f>
        <v>1</v>
      </c>
      <c r="M18" s="643" t="s">
        <v>20</v>
      </c>
      <c r="N18" s="648"/>
      <c r="O18" s="1236"/>
      <c r="P18" s="1236"/>
      <c r="Q18" s="1236"/>
      <c r="R18" s="1236"/>
      <c r="S18" s="1236"/>
      <c r="T18" s="1236"/>
      <c r="U18" s="1236"/>
      <c r="V18" s="1236"/>
      <c r="W18" s="632" t="s">
        <v>476</v>
      </c>
      <c r="Y18" s="591"/>
      <c r="Z18" s="591" t="str">
        <f t="shared" ref="Z18:Z31" si="0">IF(M18="","",M18 )</f>
        <v>Наименование тарифа</v>
      </c>
      <c r="AA18" s="591"/>
      <c r="AB18" s="591"/>
    </row>
    <row r="19" spans="1:28" ht="22.5">
      <c r="A19" s="1235"/>
      <c r="B19" s="1235">
        <v>1</v>
      </c>
      <c r="C19" s="849"/>
      <c r="D19" s="849"/>
      <c r="E19" s="851"/>
      <c r="F19" s="851"/>
      <c r="G19" s="851"/>
      <c r="H19" s="851"/>
      <c r="I19" s="846"/>
      <c r="J19" s="845"/>
      <c r="K19" s="848"/>
      <c r="L19" s="595" t="str">
        <f>mergeValue(A19) &amp;"."&amp; mergeValue(B19)</f>
        <v>1.1</v>
      </c>
      <c r="M19" s="548" t="s">
        <v>16</v>
      </c>
      <c r="N19" s="648"/>
      <c r="O19" s="1236"/>
      <c r="P19" s="1236"/>
      <c r="Q19" s="1236"/>
      <c r="R19" s="1236"/>
      <c r="S19" s="1236"/>
      <c r="T19" s="1236"/>
      <c r="U19" s="1236"/>
      <c r="V19" s="1236"/>
      <c r="W19" s="632" t="s">
        <v>477</v>
      </c>
      <c r="Y19" s="591"/>
      <c r="Z19" s="591" t="str">
        <f t="shared" si="0"/>
        <v>Территория действия тарифа</v>
      </c>
      <c r="AA19" s="591"/>
      <c r="AB19" s="591"/>
    </row>
    <row r="20" spans="1:28" ht="22.5">
      <c r="A20" s="1235"/>
      <c r="B20" s="1235"/>
      <c r="C20" s="1235">
        <v>1</v>
      </c>
      <c r="D20" s="849"/>
      <c r="E20" s="851"/>
      <c r="F20" s="851"/>
      <c r="G20" s="851"/>
      <c r="H20" s="851"/>
      <c r="I20" s="853"/>
      <c r="J20" s="845"/>
      <c r="K20" s="848"/>
      <c r="L20" s="595" t="str">
        <f>mergeValue(A20) &amp;"."&amp; mergeValue(B20)&amp;"."&amp; mergeValue(C20)</f>
        <v>1.1.1</v>
      </c>
      <c r="M20" s="549" t="s">
        <v>7</v>
      </c>
      <c r="N20" s="648"/>
      <c r="O20" s="1236"/>
      <c r="P20" s="1236"/>
      <c r="Q20" s="1236"/>
      <c r="R20" s="1236"/>
      <c r="S20" s="1236"/>
      <c r="T20" s="1236"/>
      <c r="U20" s="1236"/>
      <c r="V20" s="1236"/>
      <c r="W20" s="632" t="s">
        <v>634</v>
      </c>
      <c r="Y20" s="591"/>
      <c r="Z20" s="591" t="str">
        <f t="shared" si="0"/>
        <v xml:space="preserve">Наименование системы теплоснабжения </v>
      </c>
      <c r="AA20" s="591"/>
      <c r="AB20" s="591"/>
    </row>
    <row r="21" spans="1:28" ht="22.5">
      <c r="A21" s="1235"/>
      <c r="B21" s="1235"/>
      <c r="C21" s="1235"/>
      <c r="D21" s="1235">
        <v>1</v>
      </c>
      <c r="E21" s="851"/>
      <c r="F21" s="851"/>
      <c r="G21" s="851"/>
      <c r="H21" s="851"/>
      <c r="I21" s="853"/>
      <c r="J21" s="845"/>
      <c r="K21" s="848"/>
      <c r="L21" s="595" t="str">
        <f>mergeValue(A21) &amp;"."&amp; mergeValue(B21)&amp;"."&amp; mergeValue(C21)&amp;"."&amp; mergeValue(D21)</f>
        <v>1.1.1.1</v>
      </c>
      <c r="M21" s="550" t="s">
        <v>22</v>
      </c>
      <c r="N21" s="648"/>
      <c r="O21" s="1236"/>
      <c r="P21" s="1236"/>
      <c r="Q21" s="1236"/>
      <c r="R21" s="1236"/>
      <c r="S21" s="1236"/>
      <c r="T21" s="1236"/>
      <c r="U21" s="1236"/>
      <c r="V21" s="1236"/>
      <c r="W21" s="632" t="s">
        <v>635</v>
      </c>
      <c r="Y21" s="591"/>
      <c r="Z21" s="591" t="str">
        <f t="shared" si="0"/>
        <v xml:space="preserve">Источник тепловой энергии  </v>
      </c>
      <c r="AA21" s="591"/>
      <c r="AB21" s="591"/>
    </row>
    <row r="22" spans="1:28" ht="101.25">
      <c r="A22" s="1235"/>
      <c r="B22" s="1235"/>
      <c r="C22" s="1235"/>
      <c r="D22" s="1235"/>
      <c r="E22" s="1235">
        <v>1</v>
      </c>
      <c r="F22" s="851"/>
      <c r="G22" s="851"/>
      <c r="H22" s="849">
        <v>1</v>
      </c>
      <c r="I22" s="1235">
        <v>1</v>
      </c>
      <c r="J22" s="851"/>
      <c r="K22" s="856"/>
      <c r="L22" s="595" t="str">
        <f>mergeValue(A22) &amp;"."&amp; mergeValue(B22)&amp;"."&amp; mergeValue(C22)&amp;"."&amp; mergeValue(D22)&amp;"."&amp; mergeValue(E22)</f>
        <v>1.1.1.1.1</v>
      </c>
      <c r="M22" s="556" t="s">
        <v>9</v>
      </c>
      <c r="N22" s="648"/>
      <c r="O22" s="1237"/>
      <c r="P22" s="1237"/>
      <c r="Q22" s="1237"/>
      <c r="R22" s="1237"/>
      <c r="S22" s="1237"/>
      <c r="T22" s="1237"/>
      <c r="U22" s="1237"/>
      <c r="V22" s="1237"/>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35"/>
      <c r="B23" s="1235"/>
      <c r="C23" s="1235"/>
      <c r="D23" s="1235"/>
      <c r="E23" s="1235"/>
      <c r="F23" s="1235">
        <v>1</v>
      </c>
      <c r="G23" s="849"/>
      <c r="H23" s="849"/>
      <c r="I23" s="1235"/>
      <c r="J23" s="1235">
        <v>1</v>
      </c>
      <c r="K23" s="857"/>
      <c r="L23" s="595"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637</v>
      </c>
      <c r="Y23" s="591"/>
      <c r="Z23" s="591" t="str">
        <f t="shared" si="0"/>
        <v>Группа потребителей</v>
      </c>
      <c r="AA23" s="591"/>
      <c r="AB23" s="591"/>
    </row>
    <row r="24" spans="1:28" ht="189" customHeight="1">
      <c r="A24" s="1235"/>
      <c r="B24" s="1235"/>
      <c r="C24" s="1235"/>
      <c r="D24" s="1235"/>
      <c r="E24" s="1235"/>
      <c r="F24" s="1235"/>
      <c r="G24" s="849">
        <v>1</v>
      </c>
      <c r="H24" s="849"/>
      <c r="I24" s="1235"/>
      <c r="J24" s="1235"/>
      <c r="K24" s="857">
        <v>1</v>
      </c>
      <c r="L24" s="595" t="str">
        <f>mergeValue(A24) &amp;"."&amp; mergeValue(B24)&amp;"."&amp; mergeValue(C24)&amp;"."&amp; mergeValue(D24)&amp;"."&amp; mergeValue(E24)&amp;"."&amp; mergeValue(F24)&amp;"."&amp; mergeValue(G24)</f>
        <v>1.1.1.1.1.1.1</v>
      </c>
      <c r="M24" s="1071"/>
      <c r="N24" s="648"/>
      <c r="O24" s="564"/>
      <c r="P24" s="564"/>
      <c r="Q24" s="1096"/>
      <c r="R24" s="1230"/>
      <c r="S24" s="1231" t="s">
        <v>84</v>
      </c>
      <c r="T24" s="1230"/>
      <c r="U24" s="1231" t="s">
        <v>85</v>
      </c>
      <c r="V24" s="564"/>
      <c r="W24" s="1206" t="s">
        <v>656</v>
      </c>
      <c r="X24" s="587" t="str">
        <f>strCheckDate(O25:V25)</f>
        <v/>
      </c>
      <c r="Y24" s="591"/>
      <c r="Z24" s="591" t="str">
        <f t="shared" si="0"/>
        <v/>
      </c>
      <c r="AA24" s="591"/>
      <c r="AB24" s="591"/>
    </row>
    <row r="25" spans="1:28" ht="11.25" hidden="1" customHeight="1">
      <c r="A25" s="1235"/>
      <c r="B25" s="1235"/>
      <c r="C25" s="1235"/>
      <c r="D25" s="1235"/>
      <c r="E25" s="1235"/>
      <c r="F25" s="1235"/>
      <c r="G25" s="849"/>
      <c r="H25" s="849"/>
      <c r="I25" s="1235"/>
      <c r="J25" s="1235"/>
      <c r="K25" s="857"/>
      <c r="L25" s="602"/>
      <c r="M25" s="648"/>
      <c r="N25" s="648"/>
      <c r="O25" s="564"/>
      <c r="P25" s="564"/>
      <c r="Q25" s="586" t="str">
        <f>R24 &amp; "-" &amp; T24</f>
        <v>-</v>
      </c>
      <c r="R25" s="1230"/>
      <c r="S25" s="1231"/>
      <c r="T25" s="1230"/>
      <c r="U25" s="1231"/>
      <c r="V25" s="564"/>
      <c r="W25" s="1207"/>
      <c r="Y25" s="591"/>
      <c r="Z25" s="591" t="str">
        <f t="shared" si="0"/>
        <v/>
      </c>
      <c r="AA25" s="591"/>
      <c r="AB25" s="591"/>
    </row>
    <row r="26" spans="1:28" ht="15" customHeight="1">
      <c r="A26" s="1235"/>
      <c r="B26" s="1235"/>
      <c r="C26" s="1235"/>
      <c r="D26" s="1235"/>
      <c r="E26" s="1235"/>
      <c r="F26" s="1235"/>
      <c r="G26" s="851"/>
      <c r="H26" s="849"/>
      <c r="I26" s="1235"/>
      <c r="J26" s="1235"/>
      <c r="K26" s="856"/>
      <c r="L26" s="540"/>
      <c r="M26" s="559" t="s">
        <v>25</v>
      </c>
      <c r="N26" s="566"/>
      <c r="O26" s="566"/>
      <c r="P26" s="566"/>
      <c r="Q26" s="566"/>
      <c r="R26" s="566"/>
      <c r="S26" s="566"/>
      <c r="T26" s="566"/>
      <c r="U26" s="566"/>
      <c r="V26" s="562"/>
      <c r="W26" s="1208"/>
      <c r="Y26" s="591"/>
      <c r="Z26" s="591" t="str">
        <f t="shared" si="0"/>
        <v>Добавить вид теплоносителя (параметры теплоносителя)</v>
      </c>
      <c r="AA26" s="591"/>
      <c r="AB26" s="591"/>
    </row>
    <row r="27" spans="1:28" ht="15" customHeight="1">
      <c r="A27" s="1235"/>
      <c r="B27" s="1235"/>
      <c r="C27" s="1235"/>
      <c r="D27" s="1235"/>
      <c r="E27" s="1235"/>
      <c r="F27" s="851"/>
      <c r="G27" s="851"/>
      <c r="H27" s="849"/>
      <c r="I27" s="1235"/>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5"/>
      <c r="B28" s="1235"/>
      <c r="C28" s="1235"/>
      <c r="D28" s="1235"/>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5"/>
      <c r="B29" s="1235"/>
      <c r="C29" s="1235"/>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5"/>
      <c r="B30" s="1235"/>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5"/>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Т-передача ТЭ</vt:lpstr>
      <vt:lpstr>Форма 4.2.2 | Т-передача ТЭ</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2020-11-26T11:48:09Z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